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50" windowWidth="2041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/>
</workbook>
</file>

<file path=xl/sharedStrings.xml><?xml version="1.0" encoding="utf-8"?>
<sst xmlns="http://schemas.openxmlformats.org/spreadsheetml/2006/main" count="132" uniqueCount="123">
  <si>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</si>
  <si>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</si>
  <si>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</si>
  <si>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</si>
  <si>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</si>
  <si>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</si>
  <si>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</si>
  <si>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</si>
  <si>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</si>
  <si>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</si>
  <si>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</si>
  <si>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</si>
  <si>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</si>
  <si>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</si>
  <si>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</si>
  <si>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</si>
  <si>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</si>
  <si>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</si>
  <si>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</si>
  <si>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</si>
  <si>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</si>
  <si>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</si>
  <si>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</si>
  <si>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</si>
  <si>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</si>
  <si>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</si>
  <si>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</si>
  <si>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</si>
  <si>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</si>
  <si>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</si>
  <si>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</si>
  <si>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</si>
  <si>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</si>
  <si>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</si>
  <si>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</si>
  <si>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</si>
  <si>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</si>
  <si>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</si>
  <si>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</si>
  <si>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</si>
  <si>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</si>
  <si>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</si>
  <si>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</si>
  <si>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</si>
  <si>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</si>
  <si>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</si>
  <si>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</si>
  <si>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</si>
  <si>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</si>
  <si>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</si>
  <si>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</si>
  <si>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</si>
  <si>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</si>
  <si>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</si>
  <si>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</si>
  <si>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</si>
  <si>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</si>
  <si>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</si>
  <si>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</si>
  <si>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</si>
  <si>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</si>
  <si>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</si>
  <si>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</si>
  <si>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</si>
  <si>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</si>
  <si>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</si>
  <si>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</si>
  <si>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</si>
  <si>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</si>
  <si>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</si>
  <si>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</si>
  <si>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</si>
  <si>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</si>
  <si>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</si>
  <si>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</si>
  <si>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</si>
  <si>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</si>
  <si>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</si>
  <si>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</si>
  <si>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</si>
  <si>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</si>
  <si>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</si>
  <si>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</si>
  <si>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</si>
  <si>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</si>
  <si>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</si>
  <si>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</si>
  <si>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</si>
  <si>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</si>
  <si>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</si>
  <si>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</si>
  <si>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</si>
  <si>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</si>
  <si>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</si>
  <si>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</si>
  <si>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</si>
  <si>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</si>
  <si>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</si>
  <si>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</si>
  <si>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</si>
  <si>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</si>
  <si>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</si>
  <si>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</si>
  <si>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</si>
  <si>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</si>
  <si>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</si>
  <si>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</si>
  <si>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</si>
  <si>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</si>
  <si>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</si>
  <si>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План на           січень - серпень з урахуванням змін, 
тис. грн.</t>
  </si>
  <si>
    <t>План на               январь - август с учетом изменений,       тыс. грн.</t>
  </si>
  <si>
    <t>в 2,7 р.б.</t>
  </si>
  <si>
    <t>в 1,9 р.б.</t>
  </si>
  <si>
    <t>в 2,0 р.б.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</si>
  <si>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</si>
  <si>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Надійшло           з 01 січня            по 31 серпня,            тис. грн.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</si>
  <si>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</si>
  <si>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 xml:space="preserve">Поступило          с 01 января   по 31 августа,
тыс. грн. </t>
  </si>
  <si>
    <t>Субвенція з місцевого бюджетуна здійснення переданих видатків у сфері освіти за рахунок коштів освітньої субвенції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</si>
  <si>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</si>
  <si>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</si>
  <si>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2,4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</si>
</sst>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205" fontId="18" fillId="0" borderId="10" xfId="0" applyNumberFormat="1" applyFont="1" applyFill="1" applyBorder="1" applyAlignment="1">
      <alignment horizontal="center" vertical="center" wrapText="1"/>
    </xf>
    <xf numFmtId="205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04" fontId="18" fillId="0" borderId="10" xfId="0" applyNumberFormat="1" applyFont="1" applyBorder="1" applyAlignment="1">
      <alignment horizontal="center" vertical="center" wrapText="1"/>
    </xf>
    <xf numFmtId="205" fontId="18" fillId="0" borderId="10" xfId="0" applyNumberFormat="1" applyFont="1" applyFill="1" applyBorder="1" applyAlignment="1">
      <alignment/>
    </xf>
    <xf numFmtId="205" fontId="18" fillId="0" borderId="10" xfId="0" applyNumberFormat="1" applyFont="1" applyFill="1" applyBorder="1" applyAlignment="1">
      <alignment horizontal="right"/>
    </xf>
    <xf numFmtId="205" fontId="17" fillId="0" borderId="10" xfId="0" applyNumberFormat="1" applyFont="1" applyFill="1" applyBorder="1" applyAlignment="1">
      <alignment/>
    </xf>
    <xf numFmtId="204" fontId="17" fillId="0" borderId="10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5" fontId="17" fillId="0" borderId="10" xfId="0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 vertical="top"/>
    </xf>
    <xf numFmtId="0" fontId="19" fillId="0" borderId="10" xfId="0" applyNumberFormat="1" applyFont="1" applyBorder="1" applyAlignment="1">
      <alignment vertical="top" wrapText="1"/>
    </xf>
    <xf numFmtId="205" fontId="19" fillId="0" borderId="10" xfId="0" applyNumberFormat="1" applyFont="1" applyFill="1" applyBorder="1" applyAlignment="1">
      <alignment/>
    </xf>
    <xf numFmtId="205" fontId="20" fillId="0" borderId="10" xfId="0" applyNumberFormat="1" applyFont="1" applyFill="1" applyBorder="1" applyAlignment="1">
      <alignment horizontal="right"/>
    </xf>
    <xf numFmtId="205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205" fontId="16" fillId="0" borderId="10" xfId="0" applyNumberFormat="1" applyFont="1" applyFill="1" applyBorder="1" applyAlignment="1">
      <alignment/>
    </xf>
    <xf numFmtId="205" fontId="20" fillId="0" borderId="10" xfId="0" applyNumberFormat="1" applyFont="1" applyBorder="1" applyAlignment="1">
      <alignment horizontal="right"/>
    </xf>
    <xf numFmtId="205" fontId="19" fillId="0" borderId="10" xfId="0" applyNumberFormat="1" applyFont="1" applyBorder="1" applyAlignment="1">
      <alignment/>
    </xf>
    <xf numFmtId="205" fontId="22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Fill="1" applyBorder="1" applyAlignment="1">
      <alignment horizontal="right"/>
    </xf>
    <xf numFmtId="205" fontId="17" fillId="0" borderId="10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5" fontId="17" fillId="0" borderId="10" xfId="0" applyNumberFormat="1" applyFont="1" applyBorder="1" applyAlignment="1">
      <alignment horizontal="center" vertical="top" wrapText="1"/>
    </xf>
    <xf numFmtId="204" fontId="17" fillId="0" borderId="10" xfId="0" applyNumberFormat="1" applyFont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205" fontId="2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0" xfId="0" applyNumberFormat="1" applyFont="1" applyFill="1" applyBorder="1" applyAlignment="1">
      <alignment/>
    </xf>
    <xf numFmtId="204" fontId="2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9" fillId="0" borderId="10" xfId="0" applyNumberFormat="1" applyFont="1" applyBorder="1" applyAlignment="1">
      <alignment horizontal="left" vertical="center" wrapText="1"/>
    </xf>
    <xf numFmtId="205" fontId="19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5" fontId="20" fillId="0" borderId="10" xfId="0" applyNumberFormat="1" applyFont="1" applyFill="1" applyBorder="1" applyAlignment="1">
      <alignment horizontal="right" wrapText="1"/>
    </xf>
    <xf numFmtId="205" fontId="58" fillId="0" borderId="10" xfId="0" applyNumberFormat="1" applyFont="1" applyFill="1" applyBorder="1" applyAlignment="1">
      <alignment horizontal="right" wrapText="1"/>
    </xf>
    <xf numFmtId="204" fontId="17" fillId="0" borderId="10" xfId="0" applyNumberFormat="1" applyFont="1" applyFill="1" applyBorder="1" applyAlignment="1">
      <alignment horizontal="right"/>
    </xf>
    <xf numFmtId="204" fontId="16" fillId="0" borderId="10" xfId="0" applyNumberFormat="1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0" xfId="0" applyNumberFormat="1" applyFont="1" applyFill="1" applyBorder="1" applyAlignment="1">
      <alignment horizontal="right"/>
    </xf>
    <xf numFmtId="204" fontId="22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10" xfId="0" applyFont="1" applyFill="1" applyBorder="1" applyAlignment="1">
      <alignment vertical="center"/>
    </xf>
    <xf numFmtId="205" fontId="22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0" borderId="10" xfId="0" applyFont="1" applyFill="1" applyBorder="1" applyAlignment="1">
      <alignment horizontal="left" wrapText="1"/>
    </xf>
    <xf numFmtId="205" fontId="18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06" zoomScaleNormal="106" zoomScaleSheetLayoutView="100" workbookViewId="0" topLeftCell="A49">
      <selection activeCell="A60" sqref="A60"/>
    </sheetView>
  </sheetViews>
  <sheetFormatPr defaultColWidth="9.00390625" defaultRowHeight="12.75"/>
  <cols>
    <col min="1" max="1" width="50.125" style="0" customWidth="1"/>
    <col min="2" max="2" width="15.00390625" style="8" customWidth="1"/>
    <col min="3" max="3" width="14.87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6" t="s">
        <v>115</v>
      </c>
      <c r="B2" s="116"/>
      <c r="C2" s="116"/>
      <c r="D2" s="116"/>
      <c r="E2" s="116"/>
      <c r="F2" s="116"/>
    </row>
    <row r="3" spans="1:6" ht="15">
      <c r="A3" s="25"/>
      <c r="B3" s="56"/>
      <c r="C3" s="26"/>
      <c r="D3" s="57"/>
      <c r="E3" s="27"/>
      <c r="F3" s="28"/>
    </row>
    <row r="4" spans="1:6" ht="93" customHeight="1">
      <c r="A4" s="58" t="s">
        <v>19</v>
      </c>
      <c r="B4" s="59" t="s">
        <v>88</v>
      </c>
      <c r="C4" s="60" t="s">
        <v>110</v>
      </c>
      <c r="D4" s="61" t="s">
        <v>116</v>
      </c>
      <c r="E4" s="62" t="s">
        <v>51</v>
      </c>
      <c r="F4" s="63" t="s">
        <v>52</v>
      </c>
    </row>
    <row r="5" spans="1:6" ht="49.5" customHeight="1" hidden="1">
      <c r="A5" s="58"/>
      <c r="B5" s="59"/>
      <c r="C5" s="60"/>
      <c r="D5" s="61"/>
      <c r="E5" s="62"/>
      <c r="F5" s="63"/>
    </row>
    <row r="6" spans="1:6" ht="15">
      <c r="A6" s="29" t="s">
        <v>20</v>
      </c>
      <c r="B6" s="30"/>
      <c r="C6" s="31"/>
      <c r="D6" s="32"/>
      <c r="E6" s="33"/>
      <c r="F6" s="34"/>
    </row>
    <row r="7" spans="1:6" ht="22.5" customHeight="1">
      <c r="A7" s="64" t="s">
        <v>21</v>
      </c>
      <c r="B7" s="35">
        <v>1972484</v>
      </c>
      <c r="C7" s="35">
        <v>1239030</v>
      </c>
      <c r="D7" s="37">
        <v>1209086.42</v>
      </c>
      <c r="E7" s="38">
        <f>D7/B7*100</f>
        <v>61.297654125458045</v>
      </c>
      <c r="F7" s="39">
        <f>D7/C7*100</f>
        <v>97.58330468188825</v>
      </c>
    </row>
    <row r="8" spans="1:6" ht="18" customHeight="1">
      <c r="A8" s="48" t="s">
        <v>48</v>
      </c>
      <c r="B8" s="40">
        <v>1273.8</v>
      </c>
      <c r="C8" s="36">
        <v>1233.8</v>
      </c>
      <c r="D8" s="37">
        <v>893.524</v>
      </c>
      <c r="E8" s="38">
        <f>D8/B8*100</f>
        <v>70.14633380436489</v>
      </c>
      <c r="F8" s="39">
        <f>D8/C8*100</f>
        <v>72.42048954449668</v>
      </c>
    </row>
    <row r="9" spans="1:6" ht="19.5" customHeight="1">
      <c r="A9" s="47" t="s">
        <v>57</v>
      </c>
      <c r="B9" s="40">
        <v>164460</v>
      </c>
      <c r="C9" s="40">
        <v>103455</v>
      </c>
      <c r="D9" s="37">
        <v>107306.816</v>
      </c>
      <c r="E9" s="38">
        <f aca="true" t="shared" si="0" ref="E9:E59">D9/B9*100</f>
        <v>65.24797275933358</v>
      </c>
      <c r="F9" s="39">
        <f aca="true" t="shared" si="1" ref="F9:F56">D9/C9*100</f>
        <v>103.72318012662511</v>
      </c>
    </row>
    <row r="10" spans="1:6" ht="19.5" customHeight="1">
      <c r="A10" s="48" t="s">
        <v>42</v>
      </c>
      <c r="B10" s="41">
        <f>B11+B15+B17</f>
        <v>645720</v>
      </c>
      <c r="C10" s="41">
        <f>C11+C15+C17</f>
        <v>438784.4</v>
      </c>
      <c r="D10" s="41">
        <f>D11+D15+D16+D17</f>
        <v>501963.81299999997</v>
      </c>
      <c r="E10" s="38">
        <f t="shared" si="0"/>
        <v>77.73707071176361</v>
      </c>
      <c r="F10" s="39">
        <f t="shared" si="1"/>
        <v>114.39873728418786</v>
      </c>
    </row>
    <row r="11" spans="1:6" s="12" customFormat="1" ht="15">
      <c r="A11" s="42" t="s">
        <v>22</v>
      </c>
      <c r="B11" s="43">
        <f>SUM(B12:B14)</f>
        <v>324840</v>
      </c>
      <c r="C11" s="44">
        <f>SUM(C12:C14)</f>
        <v>221523.4</v>
      </c>
      <c r="D11" s="44">
        <f>SUM(D12:D14)</f>
        <v>234090.652</v>
      </c>
      <c r="E11" s="38">
        <f t="shared" si="0"/>
        <v>72.06337027459672</v>
      </c>
      <c r="F11" s="39">
        <f t="shared" si="1"/>
        <v>105.67310360891898</v>
      </c>
    </row>
    <row r="12" spans="1:6" s="12" customFormat="1" ht="34.5" customHeight="1">
      <c r="A12" s="42" t="s">
        <v>44</v>
      </c>
      <c r="B12" s="43">
        <v>35440</v>
      </c>
      <c r="C12" s="43">
        <v>25822</v>
      </c>
      <c r="D12" s="45">
        <v>25760.78</v>
      </c>
      <c r="E12" s="38">
        <f t="shared" si="0"/>
        <v>72.68843115124153</v>
      </c>
      <c r="F12" s="39">
        <f t="shared" si="1"/>
        <v>99.76291534350553</v>
      </c>
    </row>
    <row r="13" spans="1:6" s="12" customFormat="1" ht="15">
      <c r="A13" s="42" t="s">
        <v>23</v>
      </c>
      <c r="B13" s="43">
        <v>284900</v>
      </c>
      <c r="C13" s="43">
        <v>192641.4</v>
      </c>
      <c r="D13" s="45">
        <v>206294.487</v>
      </c>
      <c r="E13" s="38">
        <f t="shared" si="0"/>
        <v>72.40943734643734</v>
      </c>
      <c r="F13" s="39">
        <f t="shared" si="1"/>
        <v>107.08730677829377</v>
      </c>
    </row>
    <row r="14" spans="1:6" s="12" customFormat="1" ht="15">
      <c r="A14" s="42" t="s">
        <v>24</v>
      </c>
      <c r="B14" s="43">
        <v>4500</v>
      </c>
      <c r="C14" s="43">
        <v>3060</v>
      </c>
      <c r="D14" s="67">
        <v>2035.385</v>
      </c>
      <c r="E14" s="38">
        <f t="shared" si="0"/>
        <v>45.230777777777774</v>
      </c>
      <c r="F14" s="39">
        <f t="shared" si="1"/>
        <v>66.51584967320261</v>
      </c>
    </row>
    <row r="15" spans="1:6" s="12" customFormat="1" ht="15">
      <c r="A15" s="46" t="s">
        <v>25</v>
      </c>
      <c r="B15" s="43">
        <v>550</v>
      </c>
      <c r="C15" s="43">
        <v>341</v>
      </c>
      <c r="D15" s="45">
        <v>683.276</v>
      </c>
      <c r="E15" s="38">
        <f t="shared" si="0"/>
        <v>124.23199999999999</v>
      </c>
      <c r="F15" s="39" t="s">
        <v>114</v>
      </c>
    </row>
    <row r="16" spans="1:6" s="12" customFormat="1" ht="46.5" customHeight="1">
      <c r="A16" s="46" t="s">
        <v>94</v>
      </c>
      <c r="B16" s="43"/>
      <c r="C16" s="43"/>
      <c r="D16" s="45">
        <v>3.879</v>
      </c>
      <c r="E16" s="38"/>
      <c r="F16" s="99"/>
    </row>
    <row r="17" spans="1:6" s="12" customFormat="1" ht="21" customHeight="1">
      <c r="A17" s="46" t="s">
        <v>71</v>
      </c>
      <c r="B17" s="43">
        <v>320330</v>
      </c>
      <c r="C17" s="43">
        <v>216920</v>
      </c>
      <c r="D17" s="45">
        <v>267186.006</v>
      </c>
      <c r="E17" s="38">
        <f t="shared" si="0"/>
        <v>83.40961071395124</v>
      </c>
      <c r="F17" s="39">
        <f t="shared" si="1"/>
        <v>123.17260095887886</v>
      </c>
    </row>
    <row r="18" spans="1:6" ht="15">
      <c r="A18" s="47" t="s">
        <v>27</v>
      </c>
      <c r="B18" s="40">
        <v>500</v>
      </c>
      <c r="C18" s="40">
        <v>320</v>
      </c>
      <c r="D18" s="35">
        <v>761.721</v>
      </c>
      <c r="E18" s="38">
        <f t="shared" si="0"/>
        <v>152.3442</v>
      </c>
      <c r="F18" s="99" t="s">
        <v>122</v>
      </c>
    </row>
    <row r="19" spans="1:6" ht="15">
      <c r="A19" s="47" t="s">
        <v>53</v>
      </c>
      <c r="B19" s="40">
        <v>33900</v>
      </c>
      <c r="C19" s="40">
        <v>24680</v>
      </c>
      <c r="D19" s="37">
        <v>16424.427</v>
      </c>
      <c r="E19" s="38">
        <f t="shared" si="0"/>
        <v>48.44963716814159</v>
      </c>
      <c r="F19" s="99">
        <f t="shared" si="1"/>
        <v>66.54954213938412</v>
      </c>
    </row>
    <row r="20" spans="1:6" ht="49.5" customHeight="1">
      <c r="A20" s="47" t="s">
        <v>28</v>
      </c>
      <c r="B20" s="40">
        <v>10500</v>
      </c>
      <c r="C20" s="40">
        <v>6905</v>
      </c>
      <c r="D20" s="37">
        <v>7921.945</v>
      </c>
      <c r="E20" s="38">
        <f t="shared" si="0"/>
        <v>75.44709523809523</v>
      </c>
      <c r="F20" s="39">
        <f t="shared" si="1"/>
        <v>114.72766111513396</v>
      </c>
    </row>
    <row r="21" spans="1:6" ht="15">
      <c r="A21" s="47" t="s">
        <v>29</v>
      </c>
      <c r="B21" s="40">
        <v>565</v>
      </c>
      <c r="C21" s="40">
        <v>331.7</v>
      </c>
      <c r="D21" s="37">
        <v>266.232</v>
      </c>
      <c r="E21" s="38">
        <f t="shared" si="0"/>
        <v>47.12070796460178</v>
      </c>
      <c r="F21" s="39">
        <f t="shared" si="1"/>
        <v>80.26288815194455</v>
      </c>
    </row>
    <row r="22" spans="1:6" ht="15">
      <c r="A22" s="48" t="s">
        <v>30</v>
      </c>
      <c r="B22" s="40">
        <v>6220</v>
      </c>
      <c r="C22" s="40">
        <v>4144</v>
      </c>
      <c r="D22" s="35">
        <v>4855.864</v>
      </c>
      <c r="E22" s="38">
        <f t="shared" si="0"/>
        <v>78.06855305466237</v>
      </c>
      <c r="F22" s="39">
        <f t="shared" si="1"/>
        <v>117.17818532818531</v>
      </c>
    </row>
    <row r="23" spans="1:6" s="10" customFormat="1" ht="15">
      <c r="A23" s="49" t="s">
        <v>31</v>
      </c>
      <c r="B23" s="50">
        <f>B7+B8+B9+B10+B18+B19+B20+B21+B22</f>
        <v>2835622.8</v>
      </c>
      <c r="C23" s="50">
        <f>C7+C8+C9+C10+C18+C19+C20+C21+C22</f>
        <v>1818883.9000000001</v>
      </c>
      <c r="D23" s="50">
        <f>D7+D8+D9+D10+D18+D19+D20+D21+D22</f>
        <v>1849480.7619999999</v>
      </c>
      <c r="E23" s="69">
        <f t="shared" si="0"/>
        <v>65.22308827535171</v>
      </c>
      <c r="F23" s="100">
        <f t="shared" si="1"/>
        <v>101.68217784543585</v>
      </c>
    </row>
    <row r="24" spans="1:6" ht="16.5" customHeight="1">
      <c r="A24" s="48" t="s">
        <v>32</v>
      </c>
      <c r="B24" s="40">
        <f>B25+B26+B27+B28+B29+B30+B31+B32+B33+B35+B36+B37+B38+B39+B40+B41+B42+B43</f>
        <v>1818791.2770000002</v>
      </c>
      <c r="C24" s="40">
        <f>C25+C26+C27+C28+C29+C30+C31+C32+C33+C35+C36+C37+C38+C39+C40+C41+C42+C43</f>
        <v>1278305.164</v>
      </c>
      <c r="D24" s="40">
        <f>D25+D26+D27+D28+D29+D30+D31+D32+D33+D35+D36+D37+D38+D39+D40+D41+D42+D43</f>
        <v>1212135.956</v>
      </c>
      <c r="E24" s="38">
        <f t="shared" si="0"/>
        <v>66.64513797313532</v>
      </c>
      <c r="F24" s="99">
        <f t="shared" si="1"/>
        <v>94.82367670385159</v>
      </c>
    </row>
    <row r="25" spans="1:6" ht="66" customHeight="1">
      <c r="A25" s="65" t="s">
        <v>98</v>
      </c>
      <c r="B25" s="40">
        <v>266</v>
      </c>
      <c r="C25" s="36">
        <v>266</v>
      </c>
      <c r="D25" s="36">
        <v>266</v>
      </c>
      <c r="E25" s="38">
        <f t="shared" si="0"/>
        <v>100</v>
      </c>
      <c r="F25" s="39">
        <f t="shared" si="1"/>
        <v>100</v>
      </c>
    </row>
    <row r="26" spans="1:6" ht="33.75" customHeight="1">
      <c r="A26" s="65" t="s">
        <v>33</v>
      </c>
      <c r="B26" s="88">
        <v>494149.2</v>
      </c>
      <c r="C26" s="88">
        <v>355978.8</v>
      </c>
      <c r="D26" s="52">
        <v>355978.8</v>
      </c>
      <c r="E26" s="38">
        <f t="shared" si="0"/>
        <v>72.0387283840589</v>
      </c>
      <c r="F26" s="39">
        <f t="shared" si="1"/>
        <v>100</v>
      </c>
    </row>
    <row r="27" spans="1:6" ht="34.5" customHeight="1">
      <c r="A27" s="65" t="s">
        <v>34</v>
      </c>
      <c r="B27" s="88">
        <v>358610.1</v>
      </c>
      <c r="C27" s="88">
        <v>239073.3</v>
      </c>
      <c r="D27" s="52">
        <v>239073.3</v>
      </c>
      <c r="E27" s="38">
        <f t="shared" si="0"/>
        <v>66.66663878122786</v>
      </c>
      <c r="F27" s="39">
        <f t="shared" si="1"/>
        <v>100</v>
      </c>
    </row>
    <row r="28" spans="1:6" ht="53.25" customHeight="1">
      <c r="A28" s="65" t="s">
        <v>92</v>
      </c>
      <c r="B28" s="88">
        <v>62957.67</v>
      </c>
      <c r="C28" s="88">
        <v>57836.2</v>
      </c>
      <c r="D28" s="52">
        <v>57836.2</v>
      </c>
      <c r="E28" s="38">
        <f t="shared" si="0"/>
        <v>91.86521674007312</v>
      </c>
      <c r="F28" s="39">
        <f t="shared" si="1"/>
        <v>100</v>
      </c>
    </row>
    <row r="29" spans="1:6" ht="265.5" customHeight="1">
      <c r="A29" s="80" t="s">
        <v>77</v>
      </c>
      <c r="B29" s="92">
        <v>168026.4</v>
      </c>
      <c r="C29" s="92">
        <v>154995.149</v>
      </c>
      <c r="D29" s="52">
        <v>154638.129</v>
      </c>
      <c r="E29" s="38">
        <f t="shared" si="0"/>
        <v>92.03204317892903</v>
      </c>
      <c r="F29" s="39">
        <f t="shared" si="1"/>
        <v>99.76965730714578</v>
      </c>
    </row>
    <row r="30" spans="1:6" ht="102" customHeight="1">
      <c r="A30" s="89" t="s">
        <v>60</v>
      </c>
      <c r="B30" s="93">
        <v>1087.8</v>
      </c>
      <c r="C30" s="93">
        <v>869.6</v>
      </c>
      <c r="D30" s="52">
        <v>669.428</v>
      </c>
      <c r="E30" s="38">
        <f t="shared" si="0"/>
        <v>61.53962125390697</v>
      </c>
      <c r="F30" s="39">
        <f t="shared" si="1"/>
        <v>76.98114075436983</v>
      </c>
    </row>
    <row r="31" spans="1:6" ht="249" customHeight="1">
      <c r="A31" s="90" t="s">
        <v>61</v>
      </c>
      <c r="B31" s="93">
        <v>647626.4</v>
      </c>
      <c r="C31" s="93">
        <v>408285.11</v>
      </c>
      <c r="D31" s="52">
        <v>345628.734</v>
      </c>
      <c r="E31" s="38">
        <f t="shared" si="0"/>
        <v>53.368536860140345</v>
      </c>
      <c r="F31" s="39">
        <f t="shared" si="1"/>
        <v>84.6537690291963</v>
      </c>
    </row>
    <row r="32" spans="1:6" ht="372" customHeight="1">
      <c r="A32" s="113" t="s">
        <v>117</v>
      </c>
      <c r="B32" s="93">
        <v>1529.345</v>
      </c>
      <c r="C32" s="93">
        <v>1529.345</v>
      </c>
      <c r="D32" s="52"/>
      <c r="E32" s="38"/>
      <c r="F32" s="39"/>
    </row>
    <row r="33" spans="1:6" ht="208.5" customHeight="1">
      <c r="A33" s="90" t="s">
        <v>78</v>
      </c>
      <c r="B33" s="93">
        <v>6173</v>
      </c>
      <c r="C33" s="93">
        <v>3964.968</v>
      </c>
      <c r="D33" s="52">
        <v>3912.51</v>
      </c>
      <c r="E33" s="38">
        <f t="shared" si="0"/>
        <v>63.38101409363357</v>
      </c>
      <c r="F33" s="39">
        <f t="shared" si="1"/>
        <v>98.67696284055761</v>
      </c>
    </row>
    <row r="34" spans="1:6" ht="36" customHeight="1" hidden="1">
      <c r="A34" s="90" t="s">
        <v>75</v>
      </c>
      <c r="B34" s="93">
        <v>2081.514</v>
      </c>
      <c r="C34" s="51">
        <v>1389.53</v>
      </c>
      <c r="D34" s="52">
        <v>1389.53</v>
      </c>
      <c r="E34" s="38">
        <f t="shared" si="0"/>
        <v>66.75573644952664</v>
      </c>
      <c r="F34" s="39">
        <f t="shared" si="1"/>
        <v>100</v>
      </c>
    </row>
    <row r="35" spans="1:7" ht="46.5" customHeight="1">
      <c r="A35" s="90" t="s">
        <v>119</v>
      </c>
      <c r="B35" s="93">
        <v>2081.514</v>
      </c>
      <c r="C35" s="51">
        <v>1389.53</v>
      </c>
      <c r="D35" s="52">
        <v>1389.53</v>
      </c>
      <c r="E35" s="38">
        <f t="shared" si="0"/>
        <v>66.75573644952664</v>
      </c>
      <c r="F35" s="39">
        <f t="shared" si="1"/>
        <v>100</v>
      </c>
      <c r="G35" s="103"/>
    </row>
    <row r="36" spans="1:6" ht="53.25" customHeight="1">
      <c r="A36" s="102" t="s">
        <v>81</v>
      </c>
      <c r="B36" s="93">
        <v>1139.065</v>
      </c>
      <c r="C36" s="51">
        <v>1139.065</v>
      </c>
      <c r="D36" s="52">
        <v>1139.065</v>
      </c>
      <c r="E36" s="38">
        <f>D36/B36*100</f>
        <v>100</v>
      </c>
      <c r="F36" s="39">
        <f>D36/C36*100</f>
        <v>100</v>
      </c>
    </row>
    <row r="37" spans="1:6" ht="65.25" customHeight="1">
      <c r="A37" s="90" t="s">
        <v>73</v>
      </c>
      <c r="B37" s="93">
        <v>4060.533</v>
      </c>
      <c r="C37" s="93">
        <v>3904.523</v>
      </c>
      <c r="D37" s="52">
        <v>3904.523</v>
      </c>
      <c r="E37" s="38">
        <f t="shared" si="0"/>
        <v>96.15789355732363</v>
      </c>
      <c r="F37" s="39">
        <f t="shared" si="1"/>
        <v>100</v>
      </c>
    </row>
    <row r="38" spans="1:6" ht="68.25" customHeight="1">
      <c r="A38" s="102" t="s">
        <v>100</v>
      </c>
      <c r="B38" s="93">
        <v>5348.908</v>
      </c>
      <c r="C38" s="93">
        <v>5348.908</v>
      </c>
      <c r="D38" s="52">
        <v>5348.908</v>
      </c>
      <c r="E38" s="38">
        <f>D38/B38*100</f>
        <v>100</v>
      </c>
      <c r="F38" s="39">
        <f>D38/C38*100</f>
        <v>100</v>
      </c>
    </row>
    <row r="39" spans="1:6" ht="49.5" customHeight="1">
      <c r="A39" s="90" t="s">
        <v>64</v>
      </c>
      <c r="B39" s="88">
        <v>41301</v>
      </c>
      <c r="C39" s="88">
        <v>28542</v>
      </c>
      <c r="D39" s="52">
        <v>28542</v>
      </c>
      <c r="E39" s="38">
        <f t="shared" si="0"/>
        <v>69.10728553788044</v>
      </c>
      <c r="F39" s="39">
        <f t="shared" si="1"/>
        <v>100</v>
      </c>
    </row>
    <row r="40" spans="1:6" ht="49.5" customHeight="1">
      <c r="A40" s="90" t="s">
        <v>96</v>
      </c>
      <c r="B40" s="88">
        <v>1349.366</v>
      </c>
      <c r="C40" s="88">
        <v>943.27</v>
      </c>
      <c r="D40" s="52">
        <v>420.7</v>
      </c>
      <c r="E40" s="38">
        <f t="shared" si="0"/>
        <v>31.177604890000193</v>
      </c>
      <c r="F40" s="39">
        <f t="shared" si="1"/>
        <v>44.60016750241182</v>
      </c>
    </row>
    <row r="41" spans="1:6" ht="51" customHeight="1">
      <c r="A41" s="102" t="s">
        <v>101</v>
      </c>
      <c r="B41" s="88">
        <v>5769.25</v>
      </c>
      <c r="C41" s="88">
        <v>5769.25</v>
      </c>
      <c r="D41" s="52">
        <v>5769.25</v>
      </c>
      <c r="E41" s="38">
        <f t="shared" si="0"/>
        <v>100</v>
      </c>
      <c r="F41" s="39">
        <f t="shared" si="1"/>
        <v>100</v>
      </c>
    </row>
    <row r="42" spans="1:6" ht="68.25" customHeight="1">
      <c r="A42" s="90" t="s">
        <v>62</v>
      </c>
      <c r="B42" s="93">
        <v>3241.7</v>
      </c>
      <c r="C42" s="93">
        <v>3241.7</v>
      </c>
      <c r="D42" s="52">
        <v>3240.708</v>
      </c>
      <c r="E42" s="38">
        <f t="shared" si="0"/>
        <v>99.96939877224914</v>
      </c>
      <c r="F42" s="39">
        <f t="shared" si="1"/>
        <v>99.96939877224914</v>
      </c>
    </row>
    <row r="43" spans="1:6" s="10" customFormat="1" ht="21.75" customHeight="1">
      <c r="A43" s="91" t="s">
        <v>63</v>
      </c>
      <c r="B43" s="88">
        <v>14074.026</v>
      </c>
      <c r="C43" s="88">
        <v>5228.446</v>
      </c>
      <c r="D43" s="52">
        <v>4378.171</v>
      </c>
      <c r="E43" s="38">
        <f t="shared" si="0"/>
        <v>31.108163364200124</v>
      </c>
      <c r="F43" s="39">
        <f t="shared" si="1"/>
        <v>83.73751971427075</v>
      </c>
    </row>
    <row r="44" spans="1:6" ht="15">
      <c r="A44" s="86" t="s">
        <v>35</v>
      </c>
      <c r="B44" s="50">
        <f>B23+B24</f>
        <v>4654414.077</v>
      </c>
      <c r="C44" s="53">
        <f>C23+C24</f>
        <v>3097189.0640000002</v>
      </c>
      <c r="D44" s="54">
        <f>D23+D24</f>
        <v>3061616.718</v>
      </c>
      <c r="E44" s="69">
        <f t="shared" si="0"/>
        <v>65.77877832419593</v>
      </c>
      <c r="F44" s="70">
        <f t="shared" si="1"/>
        <v>98.85146352822069</v>
      </c>
    </row>
    <row r="45" spans="1:6" ht="15">
      <c r="A45" s="86" t="s">
        <v>36</v>
      </c>
      <c r="B45" s="40"/>
      <c r="C45" s="53"/>
      <c r="D45" s="55"/>
      <c r="E45" s="38"/>
      <c r="F45" s="70"/>
    </row>
    <row r="46" spans="1:6" ht="24" customHeight="1">
      <c r="A46" s="47" t="s">
        <v>26</v>
      </c>
      <c r="B46" s="40">
        <v>900</v>
      </c>
      <c r="C46" s="40">
        <v>713</v>
      </c>
      <c r="D46" s="55">
        <v>557.61</v>
      </c>
      <c r="E46" s="94">
        <f t="shared" si="0"/>
        <v>61.95666666666667</v>
      </c>
      <c r="F46" s="39">
        <f t="shared" si="1"/>
        <v>78.2061711079944</v>
      </c>
    </row>
    <row r="47" spans="1:7" s="15" customFormat="1" ht="69" customHeight="1">
      <c r="A47" s="47" t="s">
        <v>37</v>
      </c>
      <c r="B47" s="40">
        <v>1200</v>
      </c>
      <c r="C47" s="40">
        <v>485</v>
      </c>
      <c r="D47" s="40">
        <v>1303.797</v>
      </c>
      <c r="E47" s="94">
        <f t="shared" si="0"/>
        <v>108.64975000000001</v>
      </c>
      <c r="F47" s="39" t="s">
        <v>112</v>
      </c>
      <c r="G47" s="14"/>
    </row>
    <row r="48" spans="1:6" s="14" customFormat="1" ht="86.25" customHeight="1">
      <c r="A48" s="85" t="s">
        <v>86</v>
      </c>
      <c r="B48" s="40">
        <v>200</v>
      </c>
      <c r="C48" s="40">
        <v>100</v>
      </c>
      <c r="D48" s="40">
        <v>193.033</v>
      </c>
      <c r="E48" s="94">
        <f t="shared" si="0"/>
        <v>96.5165</v>
      </c>
      <c r="F48" s="39" t="s">
        <v>113</v>
      </c>
    </row>
    <row r="49" spans="1:6" s="14" customFormat="1" ht="38.25" customHeight="1">
      <c r="A49" s="47" t="s">
        <v>38</v>
      </c>
      <c r="B49" s="40">
        <v>12700</v>
      </c>
      <c r="C49" s="40">
        <v>4980</v>
      </c>
      <c r="D49" s="40">
        <v>2970.51</v>
      </c>
      <c r="E49" s="94">
        <f t="shared" si="0"/>
        <v>23.389842519685043</v>
      </c>
      <c r="F49" s="39">
        <f t="shared" si="1"/>
        <v>59.64879518072289</v>
      </c>
    </row>
    <row r="50" spans="1:6" s="14" customFormat="1" ht="53.25" customHeight="1">
      <c r="A50" s="47" t="s">
        <v>90</v>
      </c>
      <c r="B50" s="40">
        <v>4500</v>
      </c>
      <c r="C50" s="40">
        <v>213.9</v>
      </c>
      <c r="D50" s="40">
        <v>4.723</v>
      </c>
      <c r="E50" s="94">
        <f t="shared" si="0"/>
        <v>0.10495555555555555</v>
      </c>
      <c r="F50" s="39">
        <f t="shared" si="1"/>
        <v>2.2080411407199625</v>
      </c>
    </row>
    <row r="51" spans="1:6" s="14" customFormat="1" ht="27" customHeight="1">
      <c r="A51" s="47" t="s">
        <v>82</v>
      </c>
      <c r="B51" s="40">
        <v>4000</v>
      </c>
      <c r="C51" s="40">
        <v>1250</v>
      </c>
      <c r="D51" s="40">
        <v>367.584</v>
      </c>
      <c r="E51" s="94">
        <f>D51/B51*100</f>
        <v>9.1896</v>
      </c>
      <c r="F51" s="39">
        <f>D51/C51*100</f>
        <v>29.406720000000004</v>
      </c>
    </row>
    <row r="52" spans="1:6" s="10" customFormat="1" ht="62.25">
      <c r="A52" s="47" t="s">
        <v>104</v>
      </c>
      <c r="B52" s="40">
        <v>3000</v>
      </c>
      <c r="C52" s="40">
        <v>3000</v>
      </c>
      <c r="D52" s="40">
        <v>3000</v>
      </c>
      <c r="E52" s="94">
        <f>D52/B52*100</f>
        <v>100</v>
      </c>
      <c r="F52" s="39">
        <f>D52/C52*100</f>
        <v>100</v>
      </c>
    </row>
    <row r="53" spans="1:6" s="10" customFormat="1" ht="19.5" customHeight="1">
      <c r="A53" s="66" t="s">
        <v>106</v>
      </c>
      <c r="B53" s="50">
        <f>SUM(B46:B52)</f>
        <v>26500</v>
      </c>
      <c r="C53" s="50">
        <f>SUM(C46:C49:C50:C52)</f>
        <v>10741.9</v>
      </c>
      <c r="D53" s="50">
        <f>SUM(D46:D52)</f>
        <v>8397.257000000001</v>
      </c>
      <c r="E53" s="95">
        <f t="shared" si="0"/>
        <v>31.687762264150948</v>
      </c>
      <c r="F53" s="70">
        <f t="shared" si="1"/>
        <v>78.17292099163092</v>
      </c>
    </row>
    <row r="54" spans="1:6" s="10" customFormat="1" ht="15">
      <c r="A54" s="66" t="s">
        <v>32</v>
      </c>
      <c r="B54" s="50">
        <f>B55</f>
        <v>398</v>
      </c>
      <c r="C54" s="50">
        <f>C55</f>
        <v>398</v>
      </c>
      <c r="D54" s="50">
        <f>D55</f>
        <v>398</v>
      </c>
      <c r="E54" s="95">
        <f t="shared" si="0"/>
        <v>100</v>
      </c>
      <c r="F54" s="70">
        <f t="shared" si="1"/>
        <v>100</v>
      </c>
    </row>
    <row r="55" spans="1:6" s="10" customFormat="1" ht="106.5" customHeight="1">
      <c r="A55" s="85" t="s">
        <v>105</v>
      </c>
      <c r="B55" s="40">
        <v>398</v>
      </c>
      <c r="C55" s="40">
        <v>398</v>
      </c>
      <c r="D55" s="40">
        <v>398</v>
      </c>
      <c r="E55" s="94">
        <f t="shared" si="0"/>
        <v>100</v>
      </c>
      <c r="F55" s="39">
        <f t="shared" si="1"/>
        <v>100</v>
      </c>
    </row>
    <row r="56" spans="1:6" s="68" customFormat="1" ht="15">
      <c r="A56" s="66" t="s">
        <v>39</v>
      </c>
      <c r="B56" s="50">
        <f>B53+B54</f>
        <v>26898</v>
      </c>
      <c r="C56" s="50">
        <f>C53+C54</f>
        <v>11139.9</v>
      </c>
      <c r="D56" s="50">
        <f>D53+D54</f>
        <v>8795.257000000001</v>
      </c>
      <c r="E56" s="95">
        <f t="shared" si="0"/>
        <v>32.698553795821255</v>
      </c>
      <c r="F56" s="70">
        <f t="shared" si="1"/>
        <v>78.95274643398955</v>
      </c>
    </row>
    <row r="57" spans="1:6" s="110" customFormat="1" ht="23.25" customHeight="1">
      <c r="A57" s="66" t="s">
        <v>40</v>
      </c>
      <c r="B57" s="50">
        <f>B44+B56</f>
        <v>4681312.077</v>
      </c>
      <c r="C57" s="50">
        <f>C44+C56</f>
        <v>3108328.964</v>
      </c>
      <c r="D57" s="50">
        <f>D44+D56</f>
        <v>3070411.975</v>
      </c>
      <c r="E57" s="95">
        <f t="shared" si="0"/>
        <v>65.58870514284665</v>
      </c>
      <c r="F57" s="70">
        <f>D57/C57*100</f>
        <v>98.78014877321073</v>
      </c>
    </row>
    <row r="58" spans="1:6" s="10" customFormat="1" ht="32.25" customHeight="1">
      <c r="A58" s="111" t="s">
        <v>45</v>
      </c>
      <c r="B58" s="112">
        <v>3200</v>
      </c>
      <c r="C58" s="112">
        <v>1600</v>
      </c>
      <c r="D58" s="36">
        <v>3208.873</v>
      </c>
      <c r="E58" s="95">
        <f t="shared" si="0"/>
        <v>100.27728124999999</v>
      </c>
      <c r="F58" s="99" t="s">
        <v>114</v>
      </c>
    </row>
    <row r="59" spans="1:6" ht="24.75" customHeight="1">
      <c r="A59" s="49" t="s">
        <v>41</v>
      </c>
      <c r="B59" s="50">
        <f>B57+B58</f>
        <v>4684512.077</v>
      </c>
      <c r="C59" s="107">
        <f>C57+C58</f>
        <v>3109928.964</v>
      </c>
      <c r="D59" s="50">
        <f>D57+D58</f>
        <v>3073620.848</v>
      </c>
      <c r="E59" s="95">
        <f t="shared" si="0"/>
        <v>65.61240098175544</v>
      </c>
      <c r="F59" s="70">
        <f>D59/C59*100</f>
        <v>98.83250979619483</v>
      </c>
    </row>
    <row r="60" spans="3:6" ht="12">
      <c r="C60" s="9"/>
      <c r="D60" s="22"/>
      <c r="E60" s="9"/>
      <c r="F60" s="9"/>
    </row>
    <row r="62" spans="1:2" ht="12">
      <c r="A62" s="16"/>
      <c r="B62" s="18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58">
      <selection activeCell="F48" sqref="F48"/>
    </sheetView>
  </sheetViews>
  <sheetFormatPr defaultColWidth="9.00390625" defaultRowHeight="12.75"/>
  <cols>
    <col min="1" max="1" width="48.2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6" t="s">
        <v>120</v>
      </c>
      <c r="B2" s="116"/>
      <c r="C2" s="116"/>
      <c r="D2" s="116"/>
      <c r="E2" s="116"/>
      <c r="F2" s="116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114" t="s">
        <v>8</v>
      </c>
      <c r="B4" s="59" t="s">
        <v>89</v>
      </c>
      <c r="C4" s="60" t="s">
        <v>111</v>
      </c>
      <c r="D4" s="114" t="s">
        <v>118</v>
      </c>
      <c r="E4" s="63" t="s">
        <v>49</v>
      </c>
      <c r="F4" s="63" t="s">
        <v>50</v>
      </c>
    </row>
    <row r="5" spans="1:6" ht="0.75" customHeight="1" hidden="1">
      <c r="A5" s="114"/>
      <c r="B5" s="59"/>
      <c r="C5" s="60"/>
      <c r="D5" s="114"/>
      <c r="E5" s="63"/>
      <c r="F5" s="63"/>
    </row>
    <row r="6" spans="1:6" ht="15">
      <c r="A6" s="29" t="s">
        <v>7</v>
      </c>
      <c r="B6" s="30"/>
      <c r="C6" s="31"/>
      <c r="D6" s="32"/>
      <c r="E6" s="33"/>
      <c r="F6" s="34"/>
    </row>
    <row r="7" spans="1:6" ht="15">
      <c r="A7" s="71" t="s">
        <v>0</v>
      </c>
      <c r="B7" s="35">
        <v>1972484</v>
      </c>
      <c r="C7" s="35">
        <v>1239030</v>
      </c>
      <c r="D7" s="37">
        <v>1209086.42</v>
      </c>
      <c r="E7" s="38">
        <f>D7/B7*100</f>
        <v>61.297654125458045</v>
      </c>
      <c r="F7" s="39">
        <f>D7/C7*100</f>
        <v>97.58330468188825</v>
      </c>
    </row>
    <row r="8" spans="1:6" ht="15">
      <c r="A8" s="71" t="s">
        <v>1</v>
      </c>
      <c r="B8" s="40">
        <v>1273.8</v>
      </c>
      <c r="C8" s="36">
        <v>1233.8</v>
      </c>
      <c r="D8" s="37">
        <v>893.524</v>
      </c>
      <c r="E8" s="38">
        <f>D8/B8*100</f>
        <v>70.14633380436489</v>
      </c>
      <c r="F8" s="39">
        <f>D8/C8*100</f>
        <v>72.42048954449668</v>
      </c>
    </row>
    <row r="9" spans="1:6" ht="15">
      <c r="A9" s="72" t="s">
        <v>58</v>
      </c>
      <c r="B9" s="40">
        <v>164460</v>
      </c>
      <c r="C9" s="40">
        <v>103455</v>
      </c>
      <c r="D9" s="37">
        <v>107306.816</v>
      </c>
      <c r="E9" s="38">
        <f aca="true" t="shared" si="0" ref="E9:E59">D9/B9*100</f>
        <v>65.24797275933358</v>
      </c>
      <c r="F9" s="39">
        <f aca="true" t="shared" si="1" ref="F9:F56">D9/C9*100</f>
        <v>103.72318012662511</v>
      </c>
    </row>
    <row r="10" spans="1:6" s="3" customFormat="1" ht="15">
      <c r="A10" s="71" t="s">
        <v>43</v>
      </c>
      <c r="B10" s="41">
        <f>B11+B15+B17</f>
        <v>645720</v>
      </c>
      <c r="C10" s="41">
        <f>C11+C15+C17</f>
        <v>438784.4</v>
      </c>
      <c r="D10" s="41">
        <f>D11+D15+D16+D17</f>
        <v>501963.81299999997</v>
      </c>
      <c r="E10" s="38">
        <f t="shared" si="0"/>
        <v>77.73707071176361</v>
      </c>
      <c r="F10" s="39">
        <f t="shared" si="1"/>
        <v>114.39873728418786</v>
      </c>
    </row>
    <row r="11" spans="1:6" s="13" customFormat="1" ht="15">
      <c r="A11" s="73" t="s">
        <v>46</v>
      </c>
      <c r="B11" s="43">
        <f>SUM(B12:B14)</f>
        <v>324840</v>
      </c>
      <c r="C11" s="44">
        <f>SUM(C12:C14)</f>
        <v>221523.4</v>
      </c>
      <c r="D11" s="44">
        <f>SUM(D12:D14)</f>
        <v>234090.652</v>
      </c>
      <c r="E11" s="38">
        <f t="shared" si="0"/>
        <v>72.06337027459672</v>
      </c>
      <c r="F11" s="39">
        <f t="shared" si="1"/>
        <v>105.67310360891898</v>
      </c>
    </row>
    <row r="12" spans="1:6" s="13" customFormat="1" ht="30.75">
      <c r="A12" s="74" t="s">
        <v>17</v>
      </c>
      <c r="B12" s="43">
        <v>35440</v>
      </c>
      <c r="C12" s="43">
        <v>25822</v>
      </c>
      <c r="D12" s="45">
        <v>25760.78</v>
      </c>
      <c r="E12" s="38">
        <f t="shared" si="0"/>
        <v>72.68843115124153</v>
      </c>
      <c r="F12" s="39">
        <f t="shared" si="1"/>
        <v>99.76291534350553</v>
      </c>
    </row>
    <row r="13" spans="1:6" s="13" customFormat="1" ht="15">
      <c r="A13" s="75" t="s">
        <v>55</v>
      </c>
      <c r="B13" s="43">
        <v>284900</v>
      </c>
      <c r="C13" s="43">
        <v>192641.4</v>
      </c>
      <c r="D13" s="45">
        <v>206294.487</v>
      </c>
      <c r="E13" s="38">
        <f t="shared" si="0"/>
        <v>72.40943734643734</v>
      </c>
      <c r="F13" s="39">
        <f t="shared" si="1"/>
        <v>107.08730677829377</v>
      </c>
    </row>
    <row r="14" spans="1:6" s="13" customFormat="1" ht="15">
      <c r="A14" s="73" t="s">
        <v>14</v>
      </c>
      <c r="B14" s="43">
        <v>4500</v>
      </c>
      <c r="C14" s="43">
        <v>3060</v>
      </c>
      <c r="D14" s="67">
        <v>2035.385</v>
      </c>
      <c r="E14" s="38">
        <f t="shared" si="0"/>
        <v>45.230777777777774</v>
      </c>
      <c r="F14" s="39">
        <f t="shared" si="1"/>
        <v>66.51584967320261</v>
      </c>
    </row>
    <row r="15" spans="1:6" s="13" customFormat="1" ht="15">
      <c r="A15" s="76" t="s">
        <v>2</v>
      </c>
      <c r="B15" s="43">
        <v>550</v>
      </c>
      <c r="C15" s="43">
        <v>341</v>
      </c>
      <c r="D15" s="45">
        <v>683.276</v>
      </c>
      <c r="E15" s="38">
        <f t="shared" si="0"/>
        <v>124.23199999999999</v>
      </c>
      <c r="F15" s="39" t="s">
        <v>114</v>
      </c>
    </row>
    <row r="16" spans="1:6" s="13" customFormat="1" ht="54" customHeight="1">
      <c r="A16" s="76" t="s">
        <v>95</v>
      </c>
      <c r="B16" s="43"/>
      <c r="C16" s="43"/>
      <c r="D16" s="45">
        <v>3.879</v>
      </c>
      <c r="E16" s="38"/>
      <c r="F16" s="99"/>
    </row>
    <row r="17" spans="1:6" s="13" customFormat="1" ht="15">
      <c r="A17" s="76" t="s">
        <v>72</v>
      </c>
      <c r="B17" s="43">
        <v>320330</v>
      </c>
      <c r="C17" s="43">
        <v>216920</v>
      </c>
      <c r="D17" s="45">
        <v>267186.006</v>
      </c>
      <c r="E17" s="38">
        <f t="shared" si="0"/>
        <v>83.40961071395124</v>
      </c>
      <c r="F17" s="39">
        <f t="shared" si="1"/>
        <v>123.17260095887886</v>
      </c>
    </row>
    <row r="18" spans="1:6" ht="30.75" customHeight="1">
      <c r="A18" s="72" t="s">
        <v>9</v>
      </c>
      <c r="B18" s="40">
        <v>500</v>
      </c>
      <c r="C18" s="40">
        <v>320</v>
      </c>
      <c r="D18" s="35">
        <v>761.721</v>
      </c>
      <c r="E18" s="38">
        <f t="shared" si="0"/>
        <v>152.3442</v>
      </c>
      <c r="F18" s="99" t="s">
        <v>122</v>
      </c>
    </row>
    <row r="19" spans="1:6" ht="15">
      <c r="A19" s="77" t="s">
        <v>54</v>
      </c>
      <c r="B19" s="40">
        <v>33900</v>
      </c>
      <c r="C19" s="40">
        <v>24680</v>
      </c>
      <c r="D19" s="37">
        <v>16424.427</v>
      </c>
      <c r="E19" s="38">
        <f t="shared" si="0"/>
        <v>48.44963716814159</v>
      </c>
      <c r="F19" s="99">
        <f t="shared" si="1"/>
        <v>66.54954213938412</v>
      </c>
    </row>
    <row r="20" spans="1:6" ht="62.25">
      <c r="A20" s="77" t="s">
        <v>18</v>
      </c>
      <c r="B20" s="40">
        <v>10500</v>
      </c>
      <c r="C20" s="40">
        <v>6905</v>
      </c>
      <c r="D20" s="37">
        <v>7921.945</v>
      </c>
      <c r="E20" s="38">
        <f t="shared" si="0"/>
        <v>75.44709523809523</v>
      </c>
      <c r="F20" s="39">
        <f t="shared" si="1"/>
        <v>114.72766111513396</v>
      </c>
    </row>
    <row r="21" spans="1:6" ht="18" customHeight="1">
      <c r="A21" s="77" t="s">
        <v>3</v>
      </c>
      <c r="B21" s="40">
        <v>565</v>
      </c>
      <c r="C21" s="40">
        <v>331.7</v>
      </c>
      <c r="D21" s="37">
        <v>266.232</v>
      </c>
      <c r="E21" s="38">
        <f t="shared" si="0"/>
        <v>47.12070796460178</v>
      </c>
      <c r="F21" s="39">
        <f t="shared" si="1"/>
        <v>80.26288815194455</v>
      </c>
    </row>
    <row r="22" spans="1:6" ht="15" customHeight="1">
      <c r="A22" s="78" t="s">
        <v>15</v>
      </c>
      <c r="B22" s="40">
        <v>6220</v>
      </c>
      <c r="C22" s="40">
        <v>4144</v>
      </c>
      <c r="D22" s="35">
        <v>4855.864</v>
      </c>
      <c r="E22" s="38">
        <f t="shared" si="0"/>
        <v>78.06855305466237</v>
      </c>
      <c r="F22" s="39">
        <f t="shared" si="1"/>
        <v>117.17818532818531</v>
      </c>
    </row>
    <row r="23" spans="1:6" s="2" customFormat="1" ht="15">
      <c r="A23" s="79" t="s">
        <v>10</v>
      </c>
      <c r="B23" s="50">
        <f>B7+B8+B9+B10+B18+B19+B20+B21+B22</f>
        <v>2835622.8</v>
      </c>
      <c r="C23" s="50">
        <f>C7+C8+C9+C10+C18+C19+C20+C21+C22</f>
        <v>1818883.9000000001</v>
      </c>
      <c r="D23" s="50">
        <f>D7+D8+D9+D10+D18+D19+D20+D21+D22</f>
        <v>1849480.7619999999</v>
      </c>
      <c r="E23" s="69">
        <f t="shared" si="0"/>
        <v>65.22308827535171</v>
      </c>
      <c r="F23" s="100">
        <f t="shared" si="1"/>
        <v>101.68217784543585</v>
      </c>
    </row>
    <row r="24" spans="1:6" s="2" customFormat="1" ht="15">
      <c r="A24" s="78" t="s">
        <v>47</v>
      </c>
      <c r="B24" s="40">
        <f>B25+B26+B27+B28+B29+B30+B31+B32+B33+B35+B36+B37+B38+B39+B40+B41+B42+B43</f>
        <v>1818791.2770000002</v>
      </c>
      <c r="C24" s="40">
        <f>C25+C26+C27+C28+C29+C30+C31+C32+C33+C35+C36+C37+C38+C39+C40+C41+C42+C43</f>
        <v>1278305.164</v>
      </c>
      <c r="D24" s="40">
        <f>D25+D26+D27+D28+D29+D30+D31+D32+D33+D35+D36+D37+D38+D39+D40+D41+D42+D43</f>
        <v>1212135.956</v>
      </c>
      <c r="E24" s="38">
        <f t="shared" si="0"/>
        <v>66.64513797313532</v>
      </c>
      <c r="F24" s="99">
        <f t="shared" si="1"/>
        <v>94.82367670385159</v>
      </c>
    </row>
    <row r="25" spans="1:6" s="2" customFormat="1" ht="62.25">
      <c r="A25" s="65" t="s">
        <v>99</v>
      </c>
      <c r="B25" s="40">
        <v>266</v>
      </c>
      <c r="C25" s="36">
        <v>266</v>
      </c>
      <c r="D25" s="36">
        <v>266</v>
      </c>
      <c r="E25" s="38">
        <f t="shared" si="0"/>
        <v>100</v>
      </c>
      <c r="F25" s="39">
        <f t="shared" si="1"/>
        <v>100</v>
      </c>
    </row>
    <row r="26" spans="1:6" s="2" customFormat="1" ht="30.75">
      <c r="A26" s="80" t="s">
        <v>4</v>
      </c>
      <c r="B26" s="88">
        <v>494149.2</v>
      </c>
      <c r="C26" s="88">
        <v>355978.8</v>
      </c>
      <c r="D26" s="52">
        <v>355978.8</v>
      </c>
      <c r="E26" s="38">
        <f t="shared" si="0"/>
        <v>72.0387283840589</v>
      </c>
      <c r="F26" s="39">
        <f t="shared" si="1"/>
        <v>100</v>
      </c>
    </row>
    <row r="27" spans="1:7" s="2" customFormat="1" ht="37.5" customHeight="1">
      <c r="A27" s="80" t="s">
        <v>65</v>
      </c>
      <c r="B27" s="88">
        <v>358610.1</v>
      </c>
      <c r="C27" s="88">
        <v>239073.3</v>
      </c>
      <c r="D27" s="52">
        <v>239073.3</v>
      </c>
      <c r="E27" s="38">
        <f t="shared" si="0"/>
        <v>66.66663878122786</v>
      </c>
      <c r="F27" s="39">
        <f t="shared" si="1"/>
        <v>100</v>
      </c>
      <c r="G27" s="20"/>
    </row>
    <row r="28" spans="1:7" s="2" customFormat="1" ht="78.75" customHeight="1">
      <c r="A28" s="65" t="s">
        <v>93</v>
      </c>
      <c r="B28" s="88">
        <v>62957.67</v>
      </c>
      <c r="C28" s="88">
        <v>57836.2</v>
      </c>
      <c r="D28" s="52">
        <v>57836.2</v>
      </c>
      <c r="E28" s="38">
        <f t="shared" si="0"/>
        <v>91.86521674007312</v>
      </c>
      <c r="F28" s="39">
        <f t="shared" si="1"/>
        <v>100</v>
      </c>
      <c r="G28" s="20"/>
    </row>
    <row r="29" spans="1:8" s="2" customFormat="1" ht="267.75" customHeight="1">
      <c r="A29" s="97" t="s">
        <v>80</v>
      </c>
      <c r="B29" s="92">
        <v>168026.4</v>
      </c>
      <c r="C29" s="92">
        <v>154995.149</v>
      </c>
      <c r="D29" s="52">
        <v>154638.129</v>
      </c>
      <c r="E29" s="38">
        <f t="shared" si="0"/>
        <v>92.03204317892903</v>
      </c>
      <c r="F29" s="39">
        <f t="shared" si="1"/>
        <v>99.76965730714578</v>
      </c>
      <c r="G29" s="20"/>
      <c r="H29" s="98"/>
    </row>
    <row r="30" spans="1:7" s="2" customFormat="1" ht="120" customHeight="1">
      <c r="A30" s="81" t="s">
        <v>66</v>
      </c>
      <c r="B30" s="93">
        <v>1087.8</v>
      </c>
      <c r="C30" s="93">
        <v>869.6</v>
      </c>
      <c r="D30" s="52">
        <v>669.428</v>
      </c>
      <c r="E30" s="38">
        <f t="shared" si="0"/>
        <v>61.53962125390697</v>
      </c>
      <c r="F30" s="39">
        <f t="shared" si="1"/>
        <v>76.98114075436983</v>
      </c>
      <c r="G30" s="20"/>
    </row>
    <row r="31" spans="1:6" s="2" customFormat="1" ht="293.25" customHeight="1">
      <c r="A31" s="73" t="s">
        <v>67</v>
      </c>
      <c r="B31" s="93">
        <v>647626.4</v>
      </c>
      <c r="C31" s="93">
        <v>408285.11</v>
      </c>
      <c r="D31" s="52">
        <v>345628.734</v>
      </c>
      <c r="E31" s="38">
        <f t="shared" si="0"/>
        <v>53.368536860140345</v>
      </c>
      <c r="F31" s="39">
        <f t="shared" si="1"/>
        <v>84.6537690291963</v>
      </c>
    </row>
    <row r="32" spans="1:6" s="2" customFormat="1" ht="409.5" customHeight="1">
      <c r="A32" s="115" t="s">
        <v>121</v>
      </c>
      <c r="B32" s="93">
        <v>1529.345</v>
      </c>
      <c r="C32" s="93">
        <v>1529.345</v>
      </c>
      <c r="D32" s="52"/>
      <c r="E32" s="38"/>
      <c r="F32" s="39"/>
    </row>
    <row r="33" spans="1:6" s="2" customFormat="1" ht="221.25" customHeight="1">
      <c r="A33" s="96" t="s">
        <v>79</v>
      </c>
      <c r="B33" s="93">
        <v>6173</v>
      </c>
      <c r="C33" s="93">
        <v>3964.968</v>
      </c>
      <c r="D33" s="52">
        <v>3912.51</v>
      </c>
      <c r="E33" s="38">
        <f t="shared" si="0"/>
        <v>63.38101409363357</v>
      </c>
      <c r="F33" s="39">
        <f t="shared" si="1"/>
        <v>98.67696284055761</v>
      </c>
    </row>
    <row r="34" spans="1:6" s="2" customFormat="1" ht="86.25" customHeight="1">
      <c r="A34" s="82" t="s">
        <v>76</v>
      </c>
      <c r="B34" s="93">
        <v>2081.514</v>
      </c>
      <c r="C34" s="51">
        <v>1389.53</v>
      </c>
      <c r="D34" s="52">
        <v>1389.53</v>
      </c>
      <c r="E34" s="38">
        <f t="shared" si="0"/>
        <v>66.75573644952664</v>
      </c>
      <c r="F34" s="39">
        <f t="shared" si="1"/>
        <v>100</v>
      </c>
    </row>
    <row r="35" spans="1:6" s="2" customFormat="1" ht="1.5" customHeight="1" hidden="1">
      <c r="A35" s="87" t="s">
        <v>83</v>
      </c>
      <c r="B35" s="93">
        <v>2081.514</v>
      </c>
      <c r="C35" s="51">
        <v>1389.53</v>
      </c>
      <c r="D35" s="52">
        <v>1389.53</v>
      </c>
      <c r="E35" s="38">
        <f t="shared" si="0"/>
        <v>66.75573644952664</v>
      </c>
      <c r="F35" s="39">
        <f t="shared" si="1"/>
        <v>100</v>
      </c>
    </row>
    <row r="36" spans="1:6" s="2" customFormat="1" ht="64.5" customHeight="1">
      <c r="A36" s="82" t="s">
        <v>83</v>
      </c>
      <c r="B36" s="93">
        <v>1139.065</v>
      </c>
      <c r="C36" s="51">
        <v>1139.065</v>
      </c>
      <c r="D36" s="52">
        <v>1139.065</v>
      </c>
      <c r="E36" s="38">
        <f>D36/B36*100</f>
        <v>100</v>
      </c>
      <c r="F36" s="39">
        <f>D36/C36*100</f>
        <v>100</v>
      </c>
    </row>
    <row r="37" spans="1:6" s="2" customFormat="1" ht="107.25" customHeight="1">
      <c r="A37" s="87" t="s">
        <v>74</v>
      </c>
      <c r="B37" s="93">
        <v>4060.533</v>
      </c>
      <c r="C37" s="93">
        <v>3904.523</v>
      </c>
      <c r="D37" s="52">
        <v>3904.523</v>
      </c>
      <c r="E37" s="38">
        <f t="shared" si="0"/>
        <v>96.15789355732363</v>
      </c>
      <c r="F37" s="39">
        <f t="shared" si="1"/>
        <v>100</v>
      </c>
    </row>
    <row r="38" spans="1:6" s="2" customFormat="1" ht="99" customHeight="1">
      <c r="A38" s="82" t="s">
        <v>103</v>
      </c>
      <c r="B38" s="93">
        <v>5348.908</v>
      </c>
      <c r="C38" s="93">
        <v>5348.908</v>
      </c>
      <c r="D38" s="52">
        <v>5348.908</v>
      </c>
      <c r="E38" s="38">
        <f>D38/B38*100</f>
        <v>100</v>
      </c>
      <c r="F38" s="39">
        <f>D38/C38*100</f>
        <v>100</v>
      </c>
    </row>
    <row r="39" spans="1:6" s="2" customFormat="1" ht="66.75" customHeight="1">
      <c r="A39" s="82" t="s">
        <v>68</v>
      </c>
      <c r="B39" s="88">
        <v>41301</v>
      </c>
      <c r="C39" s="88">
        <v>28542</v>
      </c>
      <c r="D39" s="52">
        <v>28542</v>
      </c>
      <c r="E39" s="38">
        <f t="shared" si="0"/>
        <v>69.10728553788044</v>
      </c>
      <c r="F39" s="39">
        <f t="shared" si="1"/>
        <v>100</v>
      </c>
    </row>
    <row r="40" spans="1:7" s="2" customFormat="1" ht="66.75" customHeight="1">
      <c r="A40" s="82" t="s">
        <v>97</v>
      </c>
      <c r="B40" s="88">
        <v>1349.366</v>
      </c>
      <c r="C40" s="88">
        <v>943.27</v>
      </c>
      <c r="D40" s="52">
        <v>420.7</v>
      </c>
      <c r="E40" s="38">
        <f t="shared" si="0"/>
        <v>31.177604890000193</v>
      </c>
      <c r="F40" s="39">
        <f t="shared" si="1"/>
        <v>44.60016750241182</v>
      </c>
      <c r="G40" s="101"/>
    </row>
    <row r="41" spans="1:7" s="2" customFormat="1" ht="66.75" customHeight="1">
      <c r="A41" s="82" t="s">
        <v>102</v>
      </c>
      <c r="B41" s="88">
        <v>5769.25</v>
      </c>
      <c r="C41" s="88">
        <v>5769.25</v>
      </c>
      <c r="D41" s="52">
        <v>5769.25</v>
      </c>
      <c r="E41" s="38">
        <f t="shared" si="0"/>
        <v>100</v>
      </c>
      <c r="F41" s="39">
        <f t="shared" si="1"/>
        <v>100</v>
      </c>
      <c r="G41" s="101"/>
    </row>
    <row r="42" spans="1:6" ht="84" customHeight="1">
      <c r="A42" s="83" t="s">
        <v>69</v>
      </c>
      <c r="B42" s="93">
        <v>3241.7</v>
      </c>
      <c r="C42" s="93">
        <v>3241.7</v>
      </c>
      <c r="D42" s="52">
        <v>3240.708</v>
      </c>
      <c r="E42" s="38">
        <f t="shared" si="0"/>
        <v>99.96939877224914</v>
      </c>
      <c r="F42" s="39">
        <f t="shared" si="1"/>
        <v>99.96939877224914</v>
      </c>
    </row>
    <row r="43" spans="1:6" ht="17.25" customHeight="1">
      <c r="A43" s="83" t="s">
        <v>70</v>
      </c>
      <c r="B43" s="88">
        <v>14074.026</v>
      </c>
      <c r="C43" s="88">
        <v>5228.446</v>
      </c>
      <c r="D43" s="52">
        <v>4378.171</v>
      </c>
      <c r="E43" s="38">
        <f t="shared" si="0"/>
        <v>31.108163364200124</v>
      </c>
      <c r="F43" s="39">
        <f t="shared" si="1"/>
        <v>83.73751971427075</v>
      </c>
    </row>
    <row r="44" spans="1:6" ht="15">
      <c r="A44" s="84" t="s">
        <v>11</v>
      </c>
      <c r="B44" s="50">
        <f>B23+B24</f>
        <v>4654414.077</v>
      </c>
      <c r="C44" s="53">
        <f>C23+C24</f>
        <v>3097189.0640000002</v>
      </c>
      <c r="D44" s="54">
        <f>D23+D24</f>
        <v>3061616.718</v>
      </c>
      <c r="E44" s="69">
        <f t="shared" si="0"/>
        <v>65.77877832419593</v>
      </c>
      <c r="F44" s="70">
        <f t="shared" si="1"/>
        <v>98.85146352822069</v>
      </c>
    </row>
    <row r="45" spans="1:6" ht="15">
      <c r="A45" s="84" t="s">
        <v>12</v>
      </c>
      <c r="B45" s="40"/>
      <c r="C45" s="53"/>
      <c r="D45" s="55"/>
      <c r="E45" s="38"/>
      <c r="F45" s="70"/>
    </row>
    <row r="46" spans="1:6" s="11" customFormat="1" ht="21.75" customHeight="1">
      <c r="A46" s="77" t="s">
        <v>59</v>
      </c>
      <c r="B46" s="40">
        <v>900</v>
      </c>
      <c r="C46" s="40">
        <v>713</v>
      </c>
      <c r="D46" s="55">
        <v>557.61</v>
      </c>
      <c r="E46" s="94">
        <f t="shared" si="0"/>
        <v>61.95666666666667</v>
      </c>
      <c r="F46" s="39">
        <f t="shared" si="1"/>
        <v>78.2061711079944</v>
      </c>
    </row>
    <row r="47" spans="1:6" s="19" customFormat="1" ht="88.5" customHeight="1">
      <c r="A47" s="77" t="s">
        <v>16</v>
      </c>
      <c r="B47" s="40">
        <v>1200</v>
      </c>
      <c r="C47" s="40">
        <v>485</v>
      </c>
      <c r="D47" s="40">
        <v>1303.797</v>
      </c>
      <c r="E47" s="94">
        <f t="shared" si="0"/>
        <v>108.64975000000001</v>
      </c>
      <c r="F47" s="39" t="s">
        <v>112</v>
      </c>
    </row>
    <row r="48" spans="1:6" s="24" customFormat="1" ht="98.25" customHeight="1">
      <c r="A48" s="77" t="s">
        <v>87</v>
      </c>
      <c r="B48" s="40">
        <v>200</v>
      </c>
      <c r="C48" s="40">
        <v>100</v>
      </c>
      <c r="D48" s="40">
        <v>193.033</v>
      </c>
      <c r="E48" s="94">
        <f t="shared" si="0"/>
        <v>96.5165</v>
      </c>
      <c r="F48" s="39" t="s">
        <v>113</v>
      </c>
    </row>
    <row r="49" spans="1:6" ht="53.25" customHeight="1">
      <c r="A49" s="77" t="s">
        <v>5</v>
      </c>
      <c r="B49" s="40">
        <v>12700</v>
      </c>
      <c r="C49" s="40">
        <v>4980</v>
      </c>
      <c r="D49" s="40">
        <v>2970.51</v>
      </c>
      <c r="E49" s="94">
        <f t="shared" si="0"/>
        <v>23.389842519685043</v>
      </c>
      <c r="F49" s="39">
        <f t="shared" si="1"/>
        <v>59.64879518072289</v>
      </c>
    </row>
    <row r="50" spans="1:6" ht="63" customHeight="1">
      <c r="A50" s="85" t="s">
        <v>91</v>
      </c>
      <c r="B50" s="40">
        <v>4500</v>
      </c>
      <c r="C50" s="40">
        <v>213.9</v>
      </c>
      <c r="D50" s="40">
        <v>4.723</v>
      </c>
      <c r="E50" s="94">
        <f t="shared" si="0"/>
        <v>0.10495555555555555</v>
      </c>
      <c r="F50" s="39">
        <f t="shared" si="1"/>
        <v>2.2080411407199625</v>
      </c>
    </row>
    <row r="51" spans="1:6" ht="36.75" customHeight="1">
      <c r="A51" s="77" t="s">
        <v>84</v>
      </c>
      <c r="B51" s="40">
        <v>4000</v>
      </c>
      <c r="C51" s="40">
        <v>1250</v>
      </c>
      <c r="D51" s="40">
        <v>367.584</v>
      </c>
      <c r="E51" s="94">
        <f>D51/B51*100</f>
        <v>9.1896</v>
      </c>
      <c r="F51" s="39">
        <f>D51/C51*100</f>
        <v>29.406720000000004</v>
      </c>
    </row>
    <row r="52" spans="1:6" ht="74.25" customHeight="1">
      <c r="A52" s="77" t="s">
        <v>107</v>
      </c>
      <c r="B52" s="40">
        <v>3000</v>
      </c>
      <c r="C52" s="40">
        <v>3000</v>
      </c>
      <c r="D52" s="40">
        <v>3000</v>
      </c>
      <c r="E52" s="94">
        <f>D52/B52*100</f>
        <v>100</v>
      </c>
      <c r="F52" s="39">
        <f>D52/C52*100</f>
        <v>100</v>
      </c>
    </row>
    <row r="53" spans="1:6" ht="17.25" customHeight="1">
      <c r="A53" s="84" t="s">
        <v>109</v>
      </c>
      <c r="B53" s="50">
        <f>SUM(B46:B52)</f>
        <v>26500</v>
      </c>
      <c r="C53" s="50">
        <f>SUM(C46:C49:C50:C52)</f>
        <v>10741.9</v>
      </c>
      <c r="D53" s="50">
        <f>SUM(D46:D52)</f>
        <v>8397.257000000001</v>
      </c>
      <c r="E53" s="95">
        <f t="shared" si="0"/>
        <v>31.687762264150948</v>
      </c>
      <c r="F53" s="70">
        <f t="shared" si="1"/>
        <v>78.17292099163092</v>
      </c>
    </row>
    <row r="54" spans="1:6" ht="17.25" customHeight="1">
      <c r="A54" s="84" t="s">
        <v>47</v>
      </c>
      <c r="B54" s="50">
        <f>B55</f>
        <v>398</v>
      </c>
      <c r="C54" s="50">
        <f>C55</f>
        <v>398</v>
      </c>
      <c r="D54" s="50">
        <f>D55</f>
        <v>398</v>
      </c>
      <c r="E54" s="95">
        <f t="shared" si="0"/>
        <v>100</v>
      </c>
      <c r="F54" s="70">
        <f t="shared" si="1"/>
        <v>100</v>
      </c>
    </row>
    <row r="55" spans="1:6" s="24" customFormat="1" ht="129" customHeight="1">
      <c r="A55" s="85" t="s">
        <v>108</v>
      </c>
      <c r="B55" s="40">
        <v>398</v>
      </c>
      <c r="C55" s="40">
        <v>398</v>
      </c>
      <c r="D55" s="40">
        <v>398</v>
      </c>
      <c r="E55" s="94">
        <f t="shared" si="0"/>
        <v>100</v>
      </c>
      <c r="F55" s="39">
        <f t="shared" si="1"/>
        <v>100</v>
      </c>
    </row>
    <row r="56" spans="1:6" s="24" customFormat="1" ht="21" customHeight="1">
      <c r="A56" s="66" t="s">
        <v>6</v>
      </c>
      <c r="B56" s="50">
        <f>B53+B54</f>
        <v>26898</v>
      </c>
      <c r="C56" s="50">
        <f>C53+C54</f>
        <v>11139.9</v>
      </c>
      <c r="D56" s="50">
        <f>D53+D54</f>
        <v>8795.257000000001</v>
      </c>
      <c r="E56" s="95">
        <f t="shared" si="0"/>
        <v>32.698553795821255</v>
      </c>
      <c r="F56" s="70">
        <f t="shared" si="1"/>
        <v>78.95274643398955</v>
      </c>
    </row>
    <row r="57" spans="1:6" s="24" customFormat="1" ht="15">
      <c r="A57" s="66" t="s">
        <v>85</v>
      </c>
      <c r="B57" s="50">
        <f>B44+B56</f>
        <v>4681312.077</v>
      </c>
      <c r="C57" s="50">
        <f>C44+C56</f>
        <v>3108328.964</v>
      </c>
      <c r="D57" s="50">
        <f>D44+D56</f>
        <v>3070411.975</v>
      </c>
      <c r="E57" s="95">
        <f t="shared" si="0"/>
        <v>65.58870514284665</v>
      </c>
      <c r="F57" s="70">
        <f>D57/C57*100</f>
        <v>98.78014877321073</v>
      </c>
    </row>
    <row r="58" spans="1:6" s="109" customFormat="1" ht="48" customHeight="1">
      <c r="A58" s="108" t="s">
        <v>56</v>
      </c>
      <c r="B58" s="112">
        <v>3200</v>
      </c>
      <c r="C58" s="112">
        <v>1600</v>
      </c>
      <c r="D58" s="36">
        <v>3208.873</v>
      </c>
      <c r="E58" s="95">
        <f t="shared" si="0"/>
        <v>100.27728124999999</v>
      </c>
      <c r="F58" s="99" t="s">
        <v>114</v>
      </c>
    </row>
    <row r="59" spans="1:6" s="2" customFormat="1" ht="15">
      <c r="A59" s="106" t="s">
        <v>13</v>
      </c>
      <c r="B59" s="50">
        <f>B57+B58</f>
        <v>4684512.077</v>
      </c>
      <c r="C59" s="107">
        <f>C57+C58</f>
        <v>3109928.964</v>
      </c>
      <c r="D59" s="50">
        <f>D57+D58</f>
        <v>3073620.848</v>
      </c>
      <c r="E59" s="95">
        <f t="shared" si="0"/>
        <v>65.61240098175544</v>
      </c>
      <c r="F59" s="70">
        <f>D59/C59*100</f>
        <v>98.83250979619483</v>
      </c>
    </row>
    <row r="60" s="105" customFormat="1" ht="15">
      <c r="A60" s="104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2019-09-03T06:35:44Z</cp:lastPrinted>
  <dcterms:created xsi:type="dcterms:W3CDTF">2004-07-02T06:40:36Z</dcterms:created>
  <dcterms:modified xsi:type="dcterms:W3CDTF">2019-09-12T13:21:34Z</dcterms:modified>
  <cp:category/>
  <cp:version/>
  <cp:contentType/>
  <cp:contentStatus/>
</cp:coreProperties>
</file>