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1"/>
  </bookViews>
  <sheets>
    <sheet name="Розпор м_гол" sheetId="1" r:id="rId1"/>
    <sheet name="Рішення МВК" sheetId="2" r:id="rId2"/>
  </sheets>
  <definedNames>
    <definedName name="Z_10FDEF20_C3EB_467E_8576_9D1C6E923BC1_.wvu.FilterData" localSheetId="0" hidden="1">'Розпор м_гол'!$A$3:$O$97</definedName>
    <definedName name="Z_10FDEF20_C3EB_467E_8576_9D1C6E923BC1_.wvu.PrintTitles" localSheetId="0" hidden="1">'Розпор м_гол'!$2:$3</definedName>
    <definedName name="Z_1DAB0AE7_4D52_4B0D_9FAA_7F108E5A29E6_.wvu.FilterData" localSheetId="0" hidden="1">'Розпор м_гол'!$A$3:$O$97</definedName>
    <definedName name="Z_1DAB0AE7_4D52_4B0D_9FAA_7F108E5A29E6_.wvu.PrintTitles" localSheetId="0" hidden="1">'Розпор м_гол'!$2:$3</definedName>
    <definedName name="Z_30A7315E_237C_4554_8893_1D433B60DADE_.wvu.FilterData" localSheetId="0" hidden="1">'Розпор м_гол'!$A$3:$O$97</definedName>
    <definedName name="Z_30A7315E_237C_4554_8893_1D433B60DADE_.wvu.PrintTitles" localSheetId="0" hidden="1">'Розпор м_гол'!$2:$3</definedName>
    <definedName name="Z_4209FDAB_1509_4D2C_8844_8BB0F8A9145F_.wvu.FilterData" localSheetId="0" hidden="1">'Розпор м_гол'!$A$3:$O$97</definedName>
    <definedName name="Z_4209FDAB_1509_4D2C_8844_8BB0F8A9145F_.wvu.PrintTitles" localSheetId="0" hidden="1">'Розпор м_гол'!$2:$3</definedName>
    <definedName name="Z_46176576_8FE6_4804_B0EC_78BF9CBFD1A6_.wvu.FilterData" localSheetId="0" hidden="1">'Розпор м_гол'!$B$13:$O$92</definedName>
    <definedName name="Z_46176576_8FE6_4804_B0EC_78BF9CBFD1A6_.wvu.PrintTitles" localSheetId="0" hidden="1">'Розпор м_гол'!$2:$3</definedName>
    <definedName name="Z_61816E5D_4017_48C5_8BDE_3A6759A725DA_.wvu.FilterData" localSheetId="0" hidden="1">'Розпор м_гол'!$A$3:$O$97</definedName>
    <definedName name="Z_61816E5D_4017_48C5_8BDE_3A6759A725DA_.wvu.PrintTitles" localSheetId="0" hidden="1">'Розпор м_гол'!$2:$3</definedName>
    <definedName name="Z_A4AB6A34_7DA5_4A95_BAC3_85CB991D424A_.wvu.FilterData" localSheetId="0" hidden="1">'Розпор м_гол'!$A$3:$O$97</definedName>
    <definedName name="Z_A4AB6A34_7DA5_4A95_BAC3_85CB991D424A_.wvu.PrintTitles" localSheetId="0" hidden="1">'Розпор м_гол'!$2:$3</definedName>
    <definedName name="Z_C1823B98_EEBE_4F68_8E63_7FF8F1D4EBF4_.wvu.FilterData" localSheetId="0" hidden="1">'Розпор м_гол'!$A$3:$O$97</definedName>
    <definedName name="Z_C1823B98_EEBE_4F68_8E63_7FF8F1D4EBF4_.wvu.PrintTitles" localSheetId="0" hidden="1">'Розпор м_гол'!$2:$3</definedName>
    <definedName name="Z_C553137F_0A32_46B7_9285_156388682AE0_.wvu.FilterData" localSheetId="0" hidden="1">'Розпор м_гол'!$A$3:$O$97</definedName>
    <definedName name="Z_C553137F_0A32_46B7_9285_156388682AE0_.wvu.PrintTitles" localSheetId="0" hidden="1">'Розпор м_гол'!$2:$3</definedName>
    <definedName name="Z_E80445C4_D830_45DB_9D3C_EF67BABF2F65_.wvu.FilterData" localSheetId="0" hidden="1">'Розпор м_гол'!$A$3:$O$97</definedName>
    <definedName name="Z_E80445C4_D830_45DB_9D3C_EF67BABF2F65_.wvu.PrintTitles" localSheetId="0" hidden="1">'Розпор м_гол'!$2:$3</definedName>
    <definedName name="_xlnm.Print_Titles" localSheetId="0">'Розпор м_гол'!$2:$3</definedName>
  </definedNames>
  <calcPr fullCalcOnLoad="1"/>
</workbook>
</file>

<file path=xl/sharedStrings.xml><?xml version="1.0" encoding="utf-8"?>
<sst xmlns="http://schemas.openxmlformats.org/spreadsheetml/2006/main" count="239" uniqueCount="153">
  <si>
    <t>Дата</t>
  </si>
  <si>
    <t>№</t>
  </si>
  <si>
    <t xml:space="preserve">Назва </t>
  </si>
  <si>
    <t>Доходи</t>
  </si>
  <si>
    <t>Видатки</t>
  </si>
  <si>
    <t>Фінансування - Кошти, що передаються із загального фонду бюджету до бюджету розвитку (спеціального фонду)                    ККФБ 208400, 602400</t>
  </si>
  <si>
    <t>ККД</t>
  </si>
  <si>
    <t>Загальний</t>
  </si>
  <si>
    <t>Спеціальний</t>
  </si>
  <si>
    <t>КПКВК</t>
  </si>
  <si>
    <t>Всього, у т.ч.:</t>
  </si>
  <si>
    <t>у т.ч. бюджет розвитку</t>
  </si>
  <si>
    <t xml:space="preserve">разом </t>
  </si>
  <si>
    <t>ВСЬОГО:</t>
  </si>
  <si>
    <t>Назва рішення виконавчого комітету міської ради та коди бюджетної класифікації</t>
  </si>
  <si>
    <t>Видатки, тис.грн.</t>
  </si>
  <si>
    <t xml:space="preserve">Рішення МВК </t>
  </si>
  <si>
    <t>Про внесення змін до розпису міського бюджету міста Миколаєва на 2018 рік, у зв`язку зі зміною обсягів міжбюджетних трансфертів з інших бюджетів</t>
  </si>
  <si>
    <t>0216083</t>
  </si>
  <si>
    <t>0611020</t>
  </si>
  <si>
    <t>1115031</t>
  </si>
  <si>
    <t>368р</t>
  </si>
  <si>
    <t>0712010</t>
  </si>
  <si>
    <t>371р</t>
  </si>
  <si>
    <t>0712144</t>
  </si>
  <si>
    <t>380р</t>
  </si>
  <si>
    <t>0813043</t>
  </si>
  <si>
    <t>0813047</t>
  </si>
  <si>
    <t>0813081</t>
  </si>
  <si>
    <t>0813082</t>
  </si>
  <si>
    <t>393р</t>
  </si>
  <si>
    <t>0813230</t>
  </si>
  <si>
    <t>390р</t>
  </si>
  <si>
    <t>400р</t>
  </si>
  <si>
    <t>0712146</t>
  </si>
  <si>
    <t>404р</t>
  </si>
  <si>
    <t>406р</t>
  </si>
  <si>
    <t>0813011</t>
  </si>
  <si>
    <t>0813012</t>
  </si>
  <si>
    <t>0813021</t>
  </si>
  <si>
    <t>0813022</t>
  </si>
  <si>
    <t>0813041</t>
  </si>
  <si>
    <t>0813042</t>
  </si>
  <si>
    <t>0813044</t>
  </si>
  <si>
    <t>0813045</t>
  </si>
  <si>
    <t>0813046</t>
  </si>
  <si>
    <t>0813083</t>
  </si>
  <si>
    <t>0813084</t>
  </si>
  <si>
    <t>0813085</t>
  </si>
  <si>
    <t>0813221</t>
  </si>
  <si>
    <t>0813223</t>
  </si>
  <si>
    <t>0813171</t>
  </si>
  <si>
    <t>0813172</t>
  </si>
  <si>
    <t>0813191</t>
  </si>
  <si>
    <t>0813090</t>
  </si>
  <si>
    <t>0617363</t>
  </si>
  <si>
    <t>0717363</t>
  </si>
  <si>
    <t>0817363</t>
  </si>
  <si>
    <t>1017363</t>
  </si>
  <si>
    <t>1217363</t>
  </si>
  <si>
    <t>Рішення МВК  від 09.11.2018 №1056 протокол комісії від 14.11.2018 №111</t>
  </si>
  <si>
    <t>Рішення МВК від 23.11.2018 №1154, протокол комісії від 28.11.2018 №113</t>
  </si>
  <si>
    <t>Рішення МВК від 23.11.2018 №1169, протокол комісії від 12.12.2018 №115</t>
  </si>
  <si>
    <t>Рішення МВК від 23.11.2018 №1168, протокол комісії від 12.12.2018 №115</t>
  </si>
  <si>
    <t>Рішення МВК від 23.11.2018 №1170, протокол комісії від 12.12.2018 №115</t>
  </si>
  <si>
    <t>Рішення МВК від 23.11.2018 №1171, протокол комісії від 28.11.2018 №113</t>
  </si>
  <si>
    <t>Рішення МВК від 23.11.2018 №1173, протокол комісії від 30.11.2018 №114</t>
  </si>
  <si>
    <t>Рішення МВК від 30.11.2018 №1182, протокол комісії від 30.11.2018 №114</t>
  </si>
  <si>
    <t>Рішення МВК від 30.11.2018 №1181, протокол комісії від 30.11.2018 №114</t>
  </si>
  <si>
    <t>Рішення МВК від 30.11.2018 №1184, протокол комісії від 12.12.2018 №115</t>
  </si>
  <si>
    <t>367р</t>
  </si>
  <si>
    <t>0217363</t>
  </si>
  <si>
    <t>1117363</t>
  </si>
  <si>
    <t>4017363</t>
  </si>
  <si>
    <t>413р</t>
  </si>
  <si>
    <t>Рішення МВК від 23.11.2018 №1172, протокол комісії від 12.12.2018 №115</t>
  </si>
  <si>
    <t>Рішення МВК від 30.11.2018 №1180, протокол комісії від 30.11.2018 №114</t>
  </si>
  <si>
    <t>Рішення МВК від 30.11.2018 №1185, протокол комісії від 12.12.2018 №115</t>
  </si>
  <si>
    <t>Рішення МВК від 14.12.2018 №1193, протокол комісії від 19.12.2018 №116</t>
  </si>
  <si>
    <t>Рішення МВК від 14.12.2018 №1196, протокол комісії від 19.12.2018 №116</t>
  </si>
  <si>
    <t>Рішення МВК від 14.12.2018 №1220, протокол комісії від 19.12.2018 №116</t>
  </si>
  <si>
    <t>Рішення МВК від 14.12.2018 №1221, протокол комісії від 19.12.2018 №116</t>
  </si>
  <si>
    <t>Рішення МВК від 14.12.2018 №1224, протокол комісії від 19.12.2018 №116</t>
  </si>
  <si>
    <t>Рішення МВК від 20.12.2018 №1282, протокол комісії від 21.12.2018 №118</t>
  </si>
  <si>
    <t>Про перерозподіл видатків на 2018 рік департаменту житлово-комунального господарства Миколаївської міської ради у межах загального обсягу бюджетних призначень</t>
  </si>
  <si>
    <t>1216011</t>
  </si>
  <si>
    <t>1216030</t>
  </si>
  <si>
    <t>Про перерозподіл видатків на 2018 рік адміністрації Заводського району Миколаївської міської ради у межах загального обсягу бюджетних призначень</t>
  </si>
  <si>
    <t>4016011</t>
  </si>
  <si>
    <t>Про перерозподіл видатків на 2018 рік департаменту енергетики, енергозбереження та запровадження інноваційних технологій  Миколаївської міської ради у межах загального обсягу бюджетних призначень</t>
  </si>
  <si>
    <t>1317640</t>
  </si>
  <si>
    <t>1317321</t>
  </si>
  <si>
    <t>Про перерозподіл видатків на 2018 рік управлінню капітального будівництва Миколаївської міської ради у межах загального обсягу бюджетних призначень</t>
  </si>
  <si>
    <t>1517321</t>
  </si>
  <si>
    <t>1517323</t>
  </si>
  <si>
    <t>1511090</t>
  </si>
  <si>
    <t>1511020</t>
  </si>
  <si>
    <t>1513241</t>
  </si>
  <si>
    <t>1515031</t>
  </si>
  <si>
    <t>1511010</t>
  </si>
  <si>
    <t>1517340</t>
  </si>
  <si>
    <t>Про перерозподіл видатків на 2018 рік управлінню капітального будівництва  Миколаївської міської ради у межах загального обсягу бюджетних призначень</t>
  </si>
  <si>
    <t>1517310</t>
  </si>
  <si>
    <t>1517324</t>
  </si>
  <si>
    <t>1514030</t>
  </si>
  <si>
    <t>1515041</t>
  </si>
  <si>
    <t>Про перерозподіл видатків на 2018 рік управлінню освіти  Миколаївської міської ради у межах загального обсягу бюджетних призначень</t>
  </si>
  <si>
    <t>0611010</t>
  </si>
  <si>
    <t>0611090</t>
  </si>
  <si>
    <t>1319770</t>
  </si>
  <si>
    <t>Про перерозподіл видатків на 2018 рік департаменту енергетики, енергозбереження та запровадження інноваційних технологій   Миколаївської міської ради у межах загального обсягу бюджетних призначень</t>
  </si>
  <si>
    <t>4016030</t>
  </si>
  <si>
    <t>4016040</t>
  </si>
  <si>
    <t>Про перерозподіл видатків на 2018 рік адміністрації Центрального  району Миколаївської міської ради у межах загального обсягу бюджетних призначень</t>
  </si>
  <si>
    <t>4316040</t>
  </si>
  <si>
    <t>4316030</t>
  </si>
  <si>
    <t>4316014</t>
  </si>
  <si>
    <t>4316020</t>
  </si>
  <si>
    <t>Про перерозподіл видатків на 2018 рік адміністрації Корабельного  району Миколаївської міської ради у межах загального обсягу бюджетних призначень</t>
  </si>
  <si>
    <t>4116011</t>
  </si>
  <si>
    <t>4116020</t>
  </si>
  <si>
    <t>Про перерозподіл видатків на 2018 рік департаменту праці та соціального захисту населення Миколаївської міської ради у межах загального обсягу бюджетних призначень</t>
  </si>
  <si>
    <t>0813035</t>
  </si>
  <si>
    <t>0813034</t>
  </si>
  <si>
    <t>0813033</t>
  </si>
  <si>
    <t>0813031</t>
  </si>
  <si>
    <t>0813036</t>
  </si>
  <si>
    <t>Про перерозподіл видатків на 2018 рік департаменту енергетики, енергозбреження  Миколаївської міської ради у межах загального обсягу бюджетних призначень</t>
  </si>
  <si>
    <t>1117325</t>
  </si>
  <si>
    <t>Про перерозподіл видатків на 2018 рік управлінню з питань культури та охорони культурної спадщини   Миколаївської міської ради у межах загального обсягу бюджетних призначень</t>
  </si>
  <si>
    <t>1014030</t>
  </si>
  <si>
    <t>1014060</t>
  </si>
  <si>
    <t>1014081</t>
  </si>
  <si>
    <t>1014082</t>
  </si>
  <si>
    <t>1017324</t>
  </si>
  <si>
    <t>0813242</t>
  </si>
  <si>
    <t>Про перерозподіл видатків на 2018 рік виконавчому комітету  Миколаївської міської ради у межах загального обсягу бюджетних призначень</t>
  </si>
  <si>
    <t>0210160</t>
  </si>
  <si>
    <t>Про перерозподіл видатків на 2018 рік адміністрації Центрального району  Миколаївської міської ради у межах загального обсягу бюджетних призначень</t>
  </si>
  <si>
    <t>4317363</t>
  </si>
  <si>
    <t>Про перерозподіл видатків на 2018 рік управлінню у справах фізичної культури і спорту Миколаївської міської ради у межах загального обсягу бюджетних призначень</t>
  </si>
  <si>
    <t>Про перерозподіл видатків на 2018 рік управлінню охорони здоров`я  Миколаївської міської ради у межах загального обсягу бюджетних призначень</t>
  </si>
  <si>
    <t>0712080</t>
  </si>
  <si>
    <t>Про внесення змін до розпису міського бюджету міста Миколаєва на 2018 рік по видатках, що здійснюються за рахунок субвенції з державного бюджету</t>
  </si>
  <si>
    <t>1517325</t>
  </si>
  <si>
    <t>370р</t>
  </si>
  <si>
    <t>Про внесення зміни до розпорядження міського голови від 29.10.2018 №334р "Про внесення змін до розпису міського бюджету міста Миколаєва на 2018 рік, у зв`язку зі зміною обсягів міжбюджетних трансефртів з інших бюджетів"</t>
  </si>
  <si>
    <t>Зміна внесена до уточнення найменування об`єкту відповідно до  проектно-кошторисної документації</t>
  </si>
  <si>
    <t>1011100</t>
  </si>
  <si>
    <t>Рішення МВК від 14.12.2018 №1194, протокол комісії від 19.12.2018 №116</t>
  </si>
  <si>
    <t>Рішення МВК від 14.12.2018 №1195, протокол комісії від 19.12.2018 №116</t>
  </si>
  <si>
    <t>Інформація про внесені наприкінці бюджетного періоду  зміни до розпису міського бюджету міста Миколаєва за розпорядженнями міського голови</t>
  </si>
  <si>
    <t>Інформація про прийняті виконавчим комітетом міської ради наприкінці бюджетного періоду  рішення  про перерозподіл видатків у межах загального обсягу бюджетних призначень головного розпорядника коштів, що фінансуються з міського бюджету м. Миколаєва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</si>
</sst>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0"/>
    <numFmt numFmtId="201" formatCode="#,##0.00000"/>
    <numFmt numFmtId="202" formatCode="0.000"/>
    <numFmt numFmtId="203" formatCode="0.0"/>
    <numFmt numFmtId="20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7" borderId="1" applyNumberFormat="0" applyAlignment="0" applyProtection="0"/>
    <xf numFmtId="0" fontId="34" fillId="7" borderId="2" applyNumberFormat="0" applyAlignment="0" applyProtection="0"/>
    <xf numFmtId="0" fontId="18" fillId="7" borderId="1" applyNumberFormat="0" applyAlignment="0" applyProtection="0"/>
    <xf numFmtId="0" fontId="3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2" borderId="7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196" fontId="8" fillId="0" borderId="10" xfId="0" applyNumberFormat="1" applyFont="1" applyFill="1" applyBorder="1" applyAlignment="1">
      <alignment/>
    </xf>
    <xf numFmtId="204" fontId="6" fillId="0" borderId="0" xfId="0" applyNumberFormat="1" applyFont="1" applyFill="1" applyAlignment="1">
      <alignment horizontal="center" wrapText="1"/>
    </xf>
    <xf numFmtId="20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/>
    </xf>
    <xf numFmtId="196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 vertical="top" wrapText="1"/>
    </xf>
    <xf numFmtId="0" fontId="8" fillId="0" borderId="11" xfId="0" applyFont="1" applyFill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196" fontId="6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/>
    </xf>
    <xf numFmtId="196" fontId="2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wrapText="1"/>
    </xf>
    <xf numFmtId="196" fontId="8" fillId="0" borderId="10" xfId="0" applyNumberFormat="1" applyFont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202" fontId="6" fillId="0" borderId="10" xfId="0" applyNumberFormat="1" applyFont="1" applyFill="1" applyBorder="1" applyAlignment="1">
      <alignment horizontal="center" vertical="center"/>
    </xf>
    <xf numFmtId="202" fontId="8" fillId="0" borderId="10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>
      <alignment horizontal="center"/>
    </xf>
    <xf numFmtId="202" fontId="6" fillId="0" borderId="10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03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Continuous" vertical="center"/>
    </xf>
    <xf numFmtId="196" fontId="2" fillId="0" borderId="1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196" fontId="3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02" fontId="2" fillId="0" borderId="10" xfId="0" applyNumberFormat="1" applyFont="1" applyFill="1" applyBorder="1" applyAlignment="1">
      <alignment horizontal="center" wrapText="1"/>
    </xf>
    <xf numFmtId="202" fontId="6" fillId="0" borderId="10" xfId="0" applyNumberFormat="1" applyFont="1" applyBorder="1" applyAlignment="1">
      <alignment horizontal="center" vertical="center"/>
    </xf>
    <xf numFmtId="20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M1"/>
    </sheetView>
  </sheetViews>
  <sheetFormatPr defaultColWidth="9.140625" defaultRowHeight="15"/>
  <cols>
    <col min="1" max="1" width="4.00390625" style="8" customWidth="1"/>
    <col min="2" max="2" width="11.7109375" style="8" customWidth="1"/>
    <col min="3" max="3" width="10.57421875" style="11" customWidth="1"/>
    <col min="4" max="4" width="69.421875" style="12" customWidth="1"/>
    <col min="5" max="5" width="12.7109375" style="15" customWidth="1"/>
    <col min="6" max="6" width="16.57421875" style="8" customWidth="1"/>
    <col min="7" max="7" width="15.00390625" style="8" customWidth="1"/>
    <col min="8" max="8" width="16.7109375" style="16" customWidth="1"/>
    <col min="9" max="9" width="18.28125" style="16" customWidth="1"/>
    <col min="10" max="10" width="18.140625" style="8" customWidth="1"/>
    <col min="11" max="11" width="16.7109375" style="8" customWidth="1"/>
    <col min="12" max="12" width="15.421875" style="12" customWidth="1"/>
    <col min="13" max="13" width="18.00390625" style="8" customWidth="1"/>
    <col min="14" max="14" width="15.140625" style="8" customWidth="1"/>
    <col min="15" max="15" width="9.140625" style="7" customWidth="1"/>
    <col min="16" max="16384" width="9.140625" style="8" customWidth="1"/>
  </cols>
  <sheetData>
    <row r="1" spans="2:14" ht="36.75" customHeight="1" thickBot="1">
      <c r="B1" s="100" t="s">
        <v>151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5"/>
    </row>
    <row r="2" spans="2:14" ht="82.5" customHeight="1" thickBot="1">
      <c r="B2" s="79" t="s">
        <v>0</v>
      </c>
      <c r="C2" s="80" t="s">
        <v>1</v>
      </c>
      <c r="D2" s="80" t="s">
        <v>2</v>
      </c>
      <c r="E2" s="80" t="s">
        <v>3</v>
      </c>
      <c r="F2" s="80"/>
      <c r="G2" s="80"/>
      <c r="H2" s="80" t="s">
        <v>4</v>
      </c>
      <c r="I2" s="80"/>
      <c r="J2" s="80"/>
      <c r="K2" s="80"/>
      <c r="L2" s="80"/>
      <c r="M2" s="80" t="s">
        <v>5</v>
      </c>
      <c r="N2" s="81"/>
    </row>
    <row r="3" spans="2:15" s="11" customFormat="1" ht="43.5" customHeight="1">
      <c r="B3" s="46"/>
      <c r="C3" s="46"/>
      <c r="D3" s="46"/>
      <c r="E3" s="13" t="s">
        <v>6</v>
      </c>
      <c r="F3" s="13" t="s">
        <v>7</v>
      </c>
      <c r="G3" s="13" t="s">
        <v>8</v>
      </c>
      <c r="H3" s="52" t="s">
        <v>9</v>
      </c>
      <c r="I3" s="52" t="s">
        <v>10</v>
      </c>
      <c r="J3" s="13" t="s">
        <v>7</v>
      </c>
      <c r="K3" s="13" t="s">
        <v>8</v>
      </c>
      <c r="L3" s="13" t="s">
        <v>11</v>
      </c>
      <c r="M3" s="13" t="s">
        <v>7</v>
      </c>
      <c r="N3" s="13" t="s">
        <v>8</v>
      </c>
      <c r="O3" s="10"/>
    </row>
    <row r="4" spans="2:15" s="11" customFormat="1" ht="43.5" customHeight="1">
      <c r="B4" s="103">
        <v>43432</v>
      </c>
      <c r="C4" s="96" t="s">
        <v>70</v>
      </c>
      <c r="D4" s="96" t="s">
        <v>17</v>
      </c>
      <c r="E4" s="74">
        <v>41034500</v>
      </c>
      <c r="F4" s="74">
        <v>6442.306</v>
      </c>
      <c r="G4" s="9"/>
      <c r="H4" s="71" t="s">
        <v>71</v>
      </c>
      <c r="I4" s="59">
        <f aca="true" t="shared" si="0" ref="I4:I11">SUM(J4:K4)</f>
        <v>110</v>
      </c>
      <c r="J4" s="72"/>
      <c r="K4" s="66">
        <v>110</v>
      </c>
      <c r="L4" s="66">
        <v>110</v>
      </c>
      <c r="M4" s="66">
        <v>-110</v>
      </c>
      <c r="N4" s="66">
        <v>110</v>
      </c>
      <c r="O4" s="10"/>
    </row>
    <row r="5" spans="2:15" s="11" customFormat="1" ht="43.5" customHeight="1">
      <c r="B5" s="103"/>
      <c r="C5" s="96"/>
      <c r="D5" s="96"/>
      <c r="E5" s="9"/>
      <c r="F5" s="9"/>
      <c r="G5" s="9"/>
      <c r="H5" s="71" t="s">
        <v>55</v>
      </c>
      <c r="I5" s="59">
        <f t="shared" si="0"/>
        <v>561</v>
      </c>
      <c r="J5" s="72"/>
      <c r="K5" s="66">
        <v>561</v>
      </c>
      <c r="L5" s="66">
        <v>561</v>
      </c>
      <c r="M5" s="66">
        <v>-561</v>
      </c>
      <c r="N5" s="66">
        <v>561</v>
      </c>
      <c r="O5" s="10"/>
    </row>
    <row r="6" spans="2:15" s="11" customFormat="1" ht="43.5" customHeight="1">
      <c r="B6" s="103"/>
      <c r="C6" s="96"/>
      <c r="D6" s="96"/>
      <c r="E6" s="9"/>
      <c r="F6" s="9"/>
      <c r="G6" s="9"/>
      <c r="H6" s="71" t="s">
        <v>56</v>
      </c>
      <c r="I6" s="59">
        <f t="shared" si="0"/>
        <v>100</v>
      </c>
      <c r="J6" s="72"/>
      <c r="K6" s="66">
        <v>100</v>
      </c>
      <c r="L6" s="66">
        <v>100</v>
      </c>
      <c r="M6" s="66">
        <v>-100</v>
      </c>
      <c r="N6" s="66">
        <v>100</v>
      </c>
      <c r="O6" s="10"/>
    </row>
    <row r="7" spans="2:15" s="11" customFormat="1" ht="43.5" customHeight="1">
      <c r="B7" s="103"/>
      <c r="C7" s="96"/>
      <c r="D7" s="96"/>
      <c r="E7" s="9"/>
      <c r="F7" s="9"/>
      <c r="G7" s="9"/>
      <c r="H7" s="71" t="s">
        <v>58</v>
      </c>
      <c r="I7" s="59">
        <f t="shared" si="0"/>
        <v>222</v>
      </c>
      <c r="J7" s="72"/>
      <c r="K7" s="66">
        <v>222</v>
      </c>
      <c r="L7" s="66">
        <v>222</v>
      </c>
      <c r="M7" s="66">
        <v>-222</v>
      </c>
      <c r="N7" s="66">
        <v>222</v>
      </c>
      <c r="O7" s="10"/>
    </row>
    <row r="8" spans="2:15" s="11" customFormat="1" ht="43.5" customHeight="1">
      <c r="B8" s="103"/>
      <c r="C8" s="96"/>
      <c r="D8" s="96"/>
      <c r="E8" s="9"/>
      <c r="F8" s="9"/>
      <c r="G8" s="9"/>
      <c r="H8" s="71" t="s">
        <v>72</v>
      </c>
      <c r="I8" s="59">
        <f t="shared" si="0"/>
        <v>180</v>
      </c>
      <c r="J8" s="72"/>
      <c r="K8" s="66">
        <v>180</v>
      </c>
      <c r="L8" s="66">
        <v>180</v>
      </c>
      <c r="M8" s="66">
        <v>-180</v>
      </c>
      <c r="N8" s="66">
        <v>180</v>
      </c>
      <c r="O8" s="10"/>
    </row>
    <row r="9" spans="2:15" s="11" customFormat="1" ht="43.5" customHeight="1">
      <c r="B9" s="103"/>
      <c r="C9" s="96"/>
      <c r="D9" s="96"/>
      <c r="E9" s="9"/>
      <c r="F9" s="9"/>
      <c r="G9" s="9"/>
      <c r="H9" s="71" t="s">
        <v>59</v>
      </c>
      <c r="I9" s="59">
        <f t="shared" si="0"/>
        <v>3569.306</v>
      </c>
      <c r="J9" s="72"/>
      <c r="K9" s="66">
        <v>3569.306</v>
      </c>
      <c r="L9" s="66">
        <v>3569.306</v>
      </c>
      <c r="M9" s="66">
        <v>-3569.306</v>
      </c>
      <c r="N9" s="66">
        <v>3569.306</v>
      </c>
      <c r="O9" s="10"/>
    </row>
    <row r="10" spans="2:15" s="11" customFormat="1" ht="43.5" customHeight="1">
      <c r="B10" s="103"/>
      <c r="C10" s="96"/>
      <c r="D10" s="96"/>
      <c r="E10" s="9"/>
      <c r="F10" s="9"/>
      <c r="G10" s="9"/>
      <c r="H10" s="71" t="s">
        <v>73</v>
      </c>
      <c r="I10" s="59">
        <f t="shared" si="0"/>
        <v>1380</v>
      </c>
      <c r="J10" s="72"/>
      <c r="K10" s="66">
        <v>1380</v>
      </c>
      <c r="L10" s="66">
        <v>1380</v>
      </c>
      <c r="M10" s="66">
        <v>-1380</v>
      </c>
      <c r="N10" s="66">
        <v>1380</v>
      </c>
      <c r="O10" s="10"/>
    </row>
    <row r="11" spans="2:15" s="11" customFormat="1" ht="43.5" customHeight="1">
      <c r="B11" s="103"/>
      <c r="C11" s="96"/>
      <c r="D11" s="96"/>
      <c r="E11" s="9"/>
      <c r="F11" s="9"/>
      <c r="G11" s="9"/>
      <c r="H11" s="71" t="s">
        <v>139</v>
      </c>
      <c r="I11" s="59">
        <f t="shared" si="0"/>
        <v>320</v>
      </c>
      <c r="J11" s="72"/>
      <c r="K11" s="66">
        <v>320</v>
      </c>
      <c r="L11" s="66">
        <v>320</v>
      </c>
      <c r="M11" s="66">
        <v>-320</v>
      </c>
      <c r="N11" s="66">
        <v>320</v>
      </c>
      <c r="O11" s="10"/>
    </row>
    <row r="12" spans="2:15" s="11" customFormat="1" ht="23.25" customHeight="1">
      <c r="B12" s="73"/>
      <c r="C12" s="74"/>
      <c r="D12" s="25" t="s">
        <v>12</v>
      </c>
      <c r="E12" s="9"/>
      <c r="F12" s="64">
        <f>SUM(F4:F11)</f>
        <v>6442.306</v>
      </c>
      <c r="G12" s="9"/>
      <c r="H12" s="14"/>
      <c r="I12" s="64">
        <f>SUM(I4:I11)</f>
        <v>6442.3060000000005</v>
      </c>
      <c r="J12" s="70"/>
      <c r="K12" s="64">
        <f>SUM(K4:K11)</f>
        <v>6442.3060000000005</v>
      </c>
      <c r="L12" s="64">
        <f>SUM(L4:L11)</f>
        <v>6442.3060000000005</v>
      </c>
      <c r="M12" s="64">
        <f>SUM(M4:M11)</f>
        <v>-6442.3060000000005</v>
      </c>
      <c r="N12" s="64">
        <f>SUM(N4:N11)</f>
        <v>6442.3060000000005</v>
      </c>
      <c r="O12" s="10"/>
    </row>
    <row r="13" spans="2:14" ht="25.5" customHeight="1">
      <c r="B13" s="97">
        <v>43432</v>
      </c>
      <c r="C13" s="98" t="s">
        <v>21</v>
      </c>
      <c r="D13" s="101" t="s">
        <v>17</v>
      </c>
      <c r="E13" s="102">
        <v>41053900</v>
      </c>
      <c r="F13" s="99">
        <v>29.868</v>
      </c>
      <c r="G13" s="77"/>
      <c r="H13" s="42"/>
      <c r="I13" s="49"/>
      <c r="J13" s="43"/>
      <c r="K13" s="43"/>
      <c r="L13" s="51"/>
      <c r="M13" s="43"/>
      <c r="N13" s="43"/>
    </row>
    <row r="14" spans="2:14" ht="63.75" customHeight="1">
      <c r="B14" s="97"/>
      <c r="C14" s="98"/>
      <c r="D14" s="101"/>
      <c r="E14" s="102"/>
      <c r="F14" s="99"/>
      <c r="G14" s="77"/>
      <c r="H14" s="42" t="s">
        <v>22</v>
      </c>
      <c r="I14" s="49">
        <f>SUM(J14:K14)</f>
        <v>29.868</v>
      </c>
      <c r="J14" s="43">
        <v>29.868</v>
      </c>
      <c r="K14" s="43"/>
      <c r="L14" s="43"/>
      <c r="M14" s="43"/>
      <c r="N14" s="43"/>
    </row>
    <row r="15" spans="2:14" ht="21.75" customHeight="1">
      <c r="B15" s="75"/>
      <c r="C15" s="69"/>
      <c r="D15" s="25" t="s">
        <v>12</v>
      </c>
      <c r="E15" s="26"/>
      <c r="F15" s="41">
        <f>F13</f>
        <v>29.868</v>
      </c>
      <c r="G15" s="41">
        <f>SUM(G13:G14)</f>
        <v>0</v>
      </c>
      <c r="H15" s="28"/>
      <c r="I15" s="50">
        <f>SUM(J15:K15)</f>
        <v>29.868</v>
      </c>
      <c r="J15" s="41">
        <f>J13+J14</f>
        <v>29.868</v>
      </c>
      <c r="K15" s="41">
        <f>K13+K14</f>
        <v>0</v>
      </c>
      <c r="L15" s="41">
        <f>L13+L14</f>
        <v>0</v>
      </c>
      <c r="M15" s="41">
        <f>M13+M14</f>
        <v>0</v>
      </c>
      <c r="N15" s="41">
        <f>N13+N14</f>
        <v>0</v>
      </c>
    </row>
    <row r="16" spans="2:14" ht="21.75" customHeight="1">
      <c r="B16" s="75"/>
      <c r="C16" s="69"/>
      <c r="D16" s="25"/>
      <c r="E16" s="26"/>
      <c r="F16" s="27"/>
      <c r="G16" s="27"/>
      <c r="H16" s="28"/>
      <c r="I16" s="29"/>
      <c r="J16" s="27"/>
      <c r="K16" s="27"/>
      <c r="L16" s="27"/>
      <c r="M16" s="27"/>
      <c r="N16" s="27"/>
    </row>
    <row r="17" spans="2:14" ht="63" customHeight="1">
      <c r="B17" s="75">
        <v>43433</v>
      </c>
      <c r="C17" s="69" t="s">
        <v>145</v>
      </c>
      <c r="D17" s="76" t="s">
        <v>146</v>
      </c>
      <c r="E17" s="26"/>
      <c r="F17" s="27"/>
      <c r="G17" s="27"/>
      <c r="H17" s="107" t="s">
        <v>147</v>
      </c>
      <c r="I17" s="108"/>
      <c r="J17" s="108"/>
      <c r="K17" s="108"/>
      <c r="L17" s="108"/>
      <c r="M17" s="108"/>
      <c r="N17" s="109"/>
    </row>
    <row r="18" spans="2:14" ht="21.75" customHeight="1">
      <c r="B18" s="75"/>
      <c r="C18" s="69"/>
      <c r="D18" s="76"/>
      <c r="E18" s="26"/>
      <c r="F18" s="27"/>
      <c r="G18" s="27"/>
      <c r="H18" s="28"/>
      <c r="I18" s="29"/>
      <c r="J18" s="27"/>
      <c r="K18" s="27"/>
      <c r="L18" s="27"/>
      <c r="M18" s="27"/>
      <c r="N18" s="27"/>
    </row>
    <row r="19" spans="2:14" ht="21.75" customHeight="1">
      <c r="B19" s="75"/>
      <c r="C19" s="69"/>
      <c r="D19" s="25" t="s">
        <v>12</v>
      </c>
      <c r="E19" s="26"/>
      <c r="F19" s="27"/>
      <c r="G19" s="27"/>
      <c r="H19" s="28"/>
      <c r="I19" s="29"/>
      <c r="J19" s="27"/>
      <c r="K19" s="27"/>
      <c r="L19" s="27"/>
      <c r="M19" s="27"/>
      <c r="N19" s="27"/>
    </row>
    <row r="20" spans="2:14" ht="21.75" customHeight="1">
      <c r="B20" s="75"/>
      <c r="C20" s="69"/>
      <c r="D20" s="25"/>
      <c r="E20" s="26"/>
      <c r="F20" s="27"/>
      <c r="G20" s="27"/>
      <c r="H20" s="28"/>
      <c r="I20" s="29"/>
      <c r="J20" s="27"/>
      <c r="K20" s="27"/>
      <c r="L20" s="27"/>
      <c r="M20" s="27"/>
      <c r="N20" s="27"/>
    </row>
    <row r="21" spans="2:14" ht="21.75" customHeight="1">
      <c r="B21" s="75"/>
      <c r="C21" s="69"/>
      <c r="D21" s="25"/>
      <c r="E21" s="26"/>
      <c r="F21" s="27"/>
      <c r="G21" s="27"/>
      <c r="H21" s="28"/>
      <c r="I21" s="29"/>
      <c r="J21" s="27"/>
      <c r="K21" s="27"/>
      <c r="L21" s="27"/>
      <c r="M21" s="27"/>
      <c r="N21" s="27"/>
    </row>
    <row r="22" spans="2:14" ht="84" customHeight="1">
      <c r="B22" s="89">
        <v>43433</v>
      </c>
      <c r="C22" s="69" t="s">
        <v>23</v>
      </c>
      <c r="D22" s="74" t="s">
        <v>17</v>
      </c>
      <c r="E22" s="76">
        <v>41051500</v>
      </c>
      <c r="F22" s="43">
        <v>10144.3</v>
      </c>
      <c r="G22" s="43"/>
      <c r="H22" s="42" t="s">
        <v>24</v>
      </c>
      <c r="I22" s="59">
        <f>SUM(J22:K22)</f>
        <v>10144.3</v>
      </c>
      <c r="J22" s="43">
        <v>10144.3</v>
      </c>
      <c r="K22" s="43"/>
      <c r="L22" s="43"/>
      <c r="M22" s="43"/>
      <c r="N22" s="43"/>
    </row>
    <row r="23" spans="2:14" ht="21.75" customHeight="1">
      <c r="B23" s="75"/>
      <c r="C23" s="69"/>
      <c r="D23" s="25" t="s">
        <v>12</v>
      </c>
      <c r="E23" s="26"/>
      <c r="F23" s="41">
        <f>SUM(F22:F22)</f>
        <v>10144.3</v>
      </c>
      <c r="G23" s="27"/>
      <c r="H23" s="28"/>
      <c r="I23" s="41">
        <f aca="true" t="shared" si="1" ref="I23:N23">SUM(I22:I22)</f>
        <v>10144.3</v>
      </c>
      <c r="J23" s="41">
        <f t="shared" si="1"/>
        <v>10144.3</v>
      </c>
      <c r="K23" s="41">
        <f t="shared" si="1"/>
        <v>0</v>
      </c>
      <c r="L23" s="41">
        <f t="shared" si="1"/>
        <v>0</v>
      </c>
      <c r="M23" s="41">
        <f t="shared" si="1"/>
        <v>0</v>
      </c>
      <c r="N23" s="41">
        <f t="shared" si="1"/>
        <v>0</v>
      </c>
    </row>
    <row r="24" spans="2:14" ht="21.75" customHeight="1">
      <c r="B24" s="75"/>
      <c r="C24" s="69"/>
      <c r="D24" s="25"/>
      <c r="E24" s="26"/>
      <c r="F24" s="41"/>
      <c r="G24" s="27"/>
      <c r="H24" s="28"/>
      <c r="I24" s="41"/>
      <c r="J24" s="41"/>
      <c r="K24" s="41"/>
      <c r="L24" s="41"/>
      <c r="M24" s="41"/>
      <c r="N24" s="41"/>
    </row>
    <row r="25" spans="2:14" ht="36" customHeight="1">
      <c r="B25" s="90">
        <v>43439</v>
      </c>
      <c r="C25" s="93" t="s">
        <v>25</v>
      </c>
      <c r="D25" s="96" t="s">
        <v>143</v>
      </c>
      <c r="E25" s="26"/>
      <c r="F25" s="41"/>
      <c r="G25" s="27"/>
      <c r="H25" s="42" t="s">
        <v>26</v>
      </c>
      <c r="I25" s="59">
        <f>SUM(J25:K25)</f>
        <v>4320</v>
      </c>
      <c r="J25" s="43">
        <v>4320</v>
      </c>
      <c r="K25" s="41"/>
      <c r="L25" s="41"/>
      <c r="M25" s="41"/>
      <c r="N25" s="41"/>
    </row>
    <row r="26" spans="2:14" ht="42.75" customHeight="1">
      <c r="B26" s="91"/>
      <c r="C26" s="94"/>
      <c r="D26" s="96"/>
      <c r="E26" s="26"/>
      <c r="F26" s="41"/>
      <c r="G26" s="27"/>
      <c r="H26" s="42" t="s">
        <v>27</v>
      </c>
      <c r="I26" s="59">
        <f>SUM(J26:K26)</f>
        <v>-4320</v>
      </c>
      <c r="J26" s="43">
        <v>-4320</v>
      </c>
      <c r="K26" s="41"/>
      <c r="L26" s="41"/>
      <c r="M26" s="41"/>
      <c r="N26" s="41"/>
    </row>
    <row r="27" spans="2:14" ht="21.75" customHeight="1">
      <c r="B27" s="91"/>
      <c r="C27" s="94"/>
      <c r="D27" s="96"/>
      <c r="E27" s="26"/>
      <c r="F27" s="41"/>
      <c r="G27" s="27"/>
      <c r="H27" s="42" t="s">
        <v>28</v>
      </c>
      <c r="I27" s="59">
        <f>SUM(J27:K27)</f>
        <v>550</v>
      </c>
      <c r="J27" s="43">
        <v>550</v>
      </c>
      <c r="K27" s="41"/>
      <c r="L27" s="41"/>
      <c r="M27" s="41"/>
      <c r="N27" s="41"/>
    </row>
    <row r="28" spans="2:14" ht="21.75" customHeight="1">
      <c r="B28" s="92"/>
      <c r="C28" s="95"/>
      <c r="D28" s="96"/>
      <c r="E28" s="26"/>
      <c r="F28" s="41"/>
      <c r="G28" s="27"/>
      <c r="H28" s="42" t="s">
        <v>29</v>
      </c>
      <c r="I28" s="59">
        <f>SUM(J28:K28)</f>
        <v>-550</v>
      </c>
      <c r="J28" s="43">
        <v>-550</v>
      </c>
      <c r="K28" s="41"/>
      <c r="L28" s="41"/>
      <c r="M28" s="41"/>
      <c r="N28" s="41"/>
    </row>
    <row r="29" spans="2:14" ht="21.75" customHeight="1">
      <c r="B29" s="75"/>
      <c r="C29" s="69"/>
      <c r="D29" s="25" t="s">
        <v>12</v>
      </c>
      <c r="E29" s="26"/>
      <c r="F29" s="41"/>
      <c r="G29" s="27"/>
      <c r="H29" s="28"/>
      <c r="I29" s="41">
        <f>SUM(I25:I28)</f>
        <v>0</v>
      </c>
      <c r="J29" s="44">
        <f>SUM(J25:J28)</f>
        <v>0</v>
      </c>
      <c r="K29" s="41"/>
      <c r="L29" s="41"/>
      <c r="M29" s="41"/>
      <c r="N29" s="41"/>
    </row>
    <row r="30" spans="2:14" ht="21.75" customHeight="1">
      <c r="B30" s="75"/>
      <c r="C30" s="69"/>
      <c r="D30" s="25"/>
      <c r="E30" s="26"/>
      <c r="F30" s="41"/>
      <c r="G30" s="27"/>
      <c r="H30" s="28"/>
      <c r="I30" s="41"/>
      <c r="J30" s="41"/>
      <c r="K30" s="41"/>
      <c r="L30" s="41"/>
      <c r="M30" s="41"/>
      <c r="N30" s="41"/>
    </row>
    <row r="31" spans="2:14" ht="21.75" customHeight="1">
      <c r="B31" s="90">
        <v>43448</v>
      </c>
      <c r="C31" s="93" t="s">
        <v>30</v>
      </c>
      <c r="D31" s="96" t="s">
        <v>17</v>
      </c>
      <c r="E31" s="76">
        <v>41050700</v>
      </c>
      <c r="F31" s="43">
        <v>90</v>
      </c>
      <c r="G31" s="27"/>
      <c r="H31" s="42" t="s">
        <v>31</v>
      </c>
      <c r="I31" s="59">
        <f>SUM(J31:K31)</f>
        <v>90</v>
      </c>
      <c r="J31" s="44">
        <v>90</v>
      </c>
      <c r="K31" s="41"/>
      <c r="L31" s="41"/>
      <c r="M31" s="41"/>
      <c r="N31" s="41"/>
    </row>
    <row r="32" spans="2:14" ht="21.75" customHeight="1">
      <c r="B32" s="91"/>
      <c r="C32" s="94"/>
      <c r="D32" s="96"/>
      <c r="E32" s="26"/>
      <c r="F32" s="41"/>
      <c r="G32" s="27"/>
      <c r="H32" s="28"/>
      <c r="I32" s="41"/>
      <c r="J32" s="41"/>
      <c r="K32" s="41"/>
      <c r="L32" s="41"/>
      <c r="M32" s="41"/>
      <c r="N32" s="41"/>
    </row>
    <row r="33" spans="2:14" ht="21.75" customHeight="1">
      <c r="B33" s="91"/>
      <c r="C33" s="94"/>
      <c r="D33" s="96"/>
      <c r="E33" s="26"/>
      <c r="F33" s="41"/>
      <c r="G33" s="27"/>
      <c r="H33" s="28"/>
      <c r="I33" s="41"/>
      <c r="J33" s="41"/>
      <c r="K33" s="41"/>
      <c r="L33" s="41"/>
      <c r="M33" s="41"/>
      <c r="N33" s="41"/>
    </row>
    <row r="34" spans="2:14" ht="21.75" customHeight="1">
      <c r="B34" s="92"/>
      <c r="C34" s="95"/>
      <c r="D34" s="96"/>
      <c r="E34" s="26"/>
      <c r="F34" s="41"/>
      <c r="G34" s="27"/>
      <c r="H34" s="28"/>
      <c r="I34" s="41"/>
      <c r="J34" s="41"/>
      <c r="K34" s="41"/>
      <c r="L34" s="41"/>
      <c r="M34" s="41"/>
      <c r="N34" s="41"/>
    </row>
    <row r="35" spans="2:14" ht="21.75" customHeight="1">
      <c r="B35" s="75"/>
      <c r="C35" s="69"/>
      <c r="D35" s="25" t="s">
        <v>12</v>
      </c>
      <c r="E35" s="26"/>
      <c r="F35" s="41">
        <f>SUM(F31:F34)</f>
        <v>90</v>
      </c>
      <c r="G35" s="27"/>
      <c r="H35" s="28"/>
      <c r="I35" s="41">
        <f>SUM(I31:I34)</f>
        <v>90</v>
      </c>
      <c r="J35" s="41">
        <f>SUM(J31:J34)</f>
        <v>90</v>
      </c>
      <c r="K35" s="41"/>
      <c r="L35" s="41"/>
      <c r="M35" s="41"/>
      <c r="N35" s="41"/>
    </row>
    <row r="36" spans="2:14" ht="21.75" customHeight="1">
      <c r="B36" s="75"/>
      <c r="C36" s="69"/>
      <c r="D36" s="25"/>
      <c r="E36" s="26"/>
      <c r="F36" s="41"/>
      <c r="G36" s="27"/>
      <c r="H36" s="28"/>
      <c r="I36" s="41"/>
      <c r="J36" s="41"/>
      <c r="K36" s="41"/>
      <c r="L36" s="41"/>
      <c r="M36" s="41"/>
      <c r="N36" s="41"/>
    </row>
    <row r="37" spans="2:14" ht="21.75" customHeight="1">
      <c r="B37" s="75"/>
      <c r="C37" s="69"/>
      <c r="D37" s="96" t="s">
        <v>17</v>
      </c>
      <c r="E37" s="26"/>
      <c r="F37" s="41"/>
      <c r="G37" s="27"/>
      <c r="H37" s="28"/>
      <c r="I37" s="41"/>
      <c r="J37" s="41"/>
      <c r="K37" s="41"/>
      <c r="L37" s="41"/>
      <c r="M37" s="41"/>
      <c r="N37" s="41"/>
    </row>
    <row r="38" spans="2:14" ht="21.75" customHeight="1">
      <c r="B38" s="90">
        <v>43448</v>
      </c>
      <c r="C38" s="93" t="s">
        <v>32</v>
      </c>
      <c r="D38" s="96"/>
      <c r="E38" s="76">
        <v>41050900</v>
      </c>
      <c r="F38" s="43">
        <v>2255.842</v>
      </c>
      <c r="G38" s="27"/>
      <c r="H38" s="42" t="s">
        <v>18</v>
      </c>
      <c r="I38" s="59">
        <f>SUM(J38:K38)</f>
        <v>2255.842</v>
      </c>
      <c r="J38" s="41"/>
      <c r="K38" s="44">
        <v>2255.842</v>
      </c>
      <c r="L38" s="44">
        <v>2255.842</v>
      </c>
      <c r="M38" s="44">
        <v>-2255.842</v>
      </c>
      <c r="N38" s="44">
        <v>2255.842</v>
      </c>
    </row>
    <row r="39" spans="2:14" ht="21.75" customHeight="1">
      <c r="B39" s="91"/>
      <c r="C39" s="94"/>
      <c r="D39" s="96"/>
      <c r="E39" s="26"/>
      <c r="F39" s="41"/>
      <c r="G39" s="27"/>
      <c r="H39" s="28"/>
      <c r="I39" s="41"/>
      <c r="J39" s="41"/>
      <c r="K39" s="41"/>
      <c r="L39" s="41"/>
      <c r="M39" s="41"/>
      <c r="N39" s="41"/>
    </row>
    <row r="40" spans="2:14" ht="21.75" customHeight="1">
      <c r="B40" s="91"/>
      <c r="C40" s="94"/>
      <c r="D40" s="96"/>
      <c r="E40" s="26"/>
      <c r="F40" s="41"/>
      <c r="G40" s="27"/>
      <c r="H40" s="28"/>
      <c r="I40" s="41"/>
      <c r="J40" s="41"/>
      <c r="K40" s="41"/>
      <c r="L40" s="41"/>
      <c r="M40" s="41"/>
      <c r="N40" s="41"/>
    </row>
    <row r="41" spans="2:14" ht="21.75" customHeight="1">
      <c r="B41" s="92"/>
      <c r="C41" s="95"/>
      <c r="D41" s="25" t="s">
        <v>12</v>
      </c>
      <c r="E41" s="26"/>
      <c r="F41" s="41">
        <f>SUM(F38:F40)</f>
        <v>2255.842</v>
      </c>
      <c r="G41" s="27"/>
      <c r="H41" s="28"/>
      <c r="I41" s="41">
        <f>SUM(I38:I40)</f>
        <v>2255.842</v>
      </c>
      <c r="J41" s="41"/>
      <c r="K41" s="41">
        <f>SUM(K38:K40)</f>
        <v>2255.842</v>
      </c>
      <c r="L41" s="41">
        <f>SUM(L38:L40)</f>
        <v>2255.842</v>
      </c>
      <c r="M41" s="41">
        <f>SUM(M38:M40)</f>
        <v>-2255.842</v>
      </c>
      <c r="N41" s="41">
        <f>SUM(N38:N40)</f>
        <v>2255.842</v>
      </c>
    </row>
    <row r="42" spans="2:14" ht="21.75" customHeight="1">
      <c r="B42" s="75"/>
      <c r="C42" s="69"/>
      <c r="D42" s="25"/>
      <c r="E42" s="26"/>
      <c r="F42" s="41"/>
      <c r="G42" s="27"/>
      <c r="H42" s="28"/>
      <c r="I42" s="41"/>
      <c r="J42" s="41"/>
      <c r="K42" s="41"/>
      <c r="L42" s="41"/>
      <c r="M42" s="41"/>
      <c r="N42" s="41"/>
    </row>
    <row r="43" spans="2:14" ht="21.75" customHeight="1">
      <c r="B43" s="90">
        <v>43454</v>
      </c>
      <c r="C43" s="93" t="s">
        <v>33</v>
      </c>
      <c r="D43" s="96" t="s">
        <v>17</v>
      </c>
      <c r="E43" s="26"/>
      <c r="F43" s="41"/>
      <c r="G43" s="27"/>
      <c r="H43" s="28"/>
      <c r="I43" s="41"/>
      <c r="J43" s="41"/>
      <c r="K43" s="41"/>
      <c r="L43" s="41"/>
      <c r="M43" s="41"/>
      <c r="N43" s="41"/>
    </row>
    <row r="44" spans="2:14" ht="21.75" customHeight="1">
      <c r="B44" s="91"/>
      <c r="C44" s="94"/>
      <c r="D44" s="96"/>
      <c r="E44" s="76">
        <v>41051500</v>
      </c>
      <c r="F44" s="44">
        <v>4526.9</v>
      </c>
      <c r="G44" s="78"/>
      <c r="H44" s="42" t="s">
        <v>22</v>
      </c>
      <c r="I44" s="59">
        <f>SUM(J44:K44)</f>
        <v>4526.9</v>
      </c>
      <c r="J44" s="44">
        <v>4526.9</v>
      </c>
      <c r="K44" s="41"/>
      <c r="L44" s="41"/>
      <c r="M44" s="41"/>
      <c r="N44" s="41"/>
    </row>
    <row r="45" spans="2:14" ht="21.75" customHeight="1">
      <c r="B45" s="91"/>
      <c r="C45" s="94"/>
      <c r="D45" s="96"/>
      <c r="E45" s="76">
        <v>41052000</v>
      </c>
      <c r="F45" s="44">
        <v>2081.6</v>
      </c>
      <c r="G45" s="78"/>
      <c r="H45" s="42" t="s">
        <v>34</v>
      </c>
      <c r="I45" s="59">
        <f>SUM(J45:K45)</f>
        <v>2081.6</v>
      </c>
      <c r="J45" s="44">
        <v>2081.6</v>
      </c>
      <c r="K45" s="41"/>
      <c r="L45" s="41"/>
      <c r="M45" s="41"/>
      <c r="N45" s="41"/>
    </row>
    <row r="46" spans="2:14" ht="21.75" customHeight="1">
      <c r="B46" s="92"/>
      <c r="C46" s="95"/>
      <c r="D46" s="96"/>
      <c r="E46" s="26"/>
      <c r="F46" s="41"/>
      <c r="G46" s="27"/>
      <c r="H46" s="28"/>
      <c r="I46" s="41"/>
      <c r="J46" s="41"/>
      <c r="K46" s="41"/>
      <c r="L46" s="41"/>
      <c r="M46" s="41"/>
      <c r="N46" s="41"/>
    </row>
    <row r="47" spans="2:14" ht="21.75" customHeight="1">
      <c r="B47" s="75"/>
      <c r="C47" s="69"/>
      <c r="D47" s="25" t="s">
        <v>12</v>
      </c>
      <c r="E47" s="26"/>
      <c r="F47" s="41">
        <f>SUM(F44:F46)</f>
        <v>6608.5</v>
      </c>
      <c r="G47" s="27"/>
      <c r="H47" s="28"/>
      <c r="I47" s="41">
        <f>SUM(I44:I46)</f>
        <v>6608.5</v>
      </c>
      <c r="J47" s="41">
        <f>SUM(J44:J46)</f>
        <v>6608.5</v>
      </c>
      <c r="K47" s="41"/>
      <c r="L47" s="41"/>
      <c r="M47" s="41"/>
      <c r="N47" s="41"/>
    </row>
    <row r="48" spans="2:14" ht="21.75" customHeight="1">
      <c r="B48" s="75"/>
      <c r="C48" s="69"/>
      <c r="D48" s="25"/>
      <c r="E48" s="26"/>
      <c r="F48" s="41"/>
      <c r="G48" s="27"/>
      <c r="H48" s="28"/>
      <c r="I48" s="41"/>
      <c r="J48" s="41"/>
      <c r="K48" s="41"/>
      <c r="L48" s="41"/>
      <c r="M48" s="41"/>
      <c r="N48" s="41"/>
    </row>
    <row r="49" spans="2:14" ht="21.75" customHeight="1">
      <c r="B49" s="90">
        <v>43455</v>
      </c>
      <c r="C49" s="93" t="s">
        <v>35</v>
      </c>
      <c r="D49" s="96" t="s">
        <v>17</v>
      </c>
      <c r="E49" s="26"/>
      <c r="F49" s="41"/>
      <c r="G49" s="27"/>
      <c r="H49" s="28"/>
      <c r="I49" s="41"/>
      <c r="J49" s="41"/>
      <c r="K49" s="41"/>
      <c r="L49" s="41"/>
      <c r="M49" s="41"/>
      <c r="N49" s="41"/>
    </row>
    <row r="50" spans="2:14" ht="21.75" customHeight="1">
      <c r="B50" s="91"/>
      <c r="C50" s="94"/>
      <c r="D50" s="96"/>
      <c r="E50" s="76">
        <v>41053900</v>
      </c>
      <c r="F50" s="44">
        <v>99</v>
      </c>
      <c r="G50" s="27"/>
      <c r="H50" s="42" t="s">
        <v>22</v>
      </c>
      <c r="I50" s="59">
        <f>SUM(J50:K50)</f>
        <v>99</v>
      </c>
      <c r="J50" s="41">
        <v>99</v>
      </c>
      <c r="K50" s="41"/>
      <c r="L50" s="41"/>
      <c r="M50" s="41"/>
      <c r="N50" s="41"/>
    </row>
    <row r="51" spans="2:14" ht="21.75" customHeight="1">
      <c r="B51" s="91"/>
      <c r="C51" s="94"/>
      <c r="D51" s="96"/>
      <c r="E51" s="26"/>
      <c r="F51" s="41"/>
      <c r="G51" s="27"/>
      <c r="H51" s="28"/>
      <c r="I51" s="41"/>
      <c r="J51" s="41"/>
      <c r="K51" s="41"/>
      <c r="L51" s="41"/>
      <c r="M51" s="41"/>
      <c r="N51" s="41"/>
    </row>
    <row r="52" spans="2:14" ht="21.75" customHeight="1">
      <c r="B52" s="92"/>
      <c r="C52" s="95"/>
      <c r="D52" s="96"/>
      <c r="E52" s="26"/>
      <c r="F52" s="41"/>
      <c r="G52" s="27"/>
      <c r="H52" s="28"/>
      <c r="I52" s="41"/>
      <c r="J52" s="41"/>
      <c r="K52" s="41"/>
      <c r="L52" s="41"/>
      <c r="M52" s="41"/>
      <c r="N52" s="41"/>
    </row>
    <row r="53" spans="2:14" ht="21.75" customHeight="1">
      <c r="B53" s="75"/>
      <c r="C53" s="69"/>
      <c r="D53" s="25" t="s">
        <v>12</v>
      </c>
      <c r="E53" s="26"/>
      <c r="F53" s="41">
        <f>SUM(F50:F52)</f>
        <v>99</v>
      </c>
      <c r="G53" s="27"/>
      <c r="H53" s="28"/>
      <c r="I53" s="41">
        <f>SUM(I50:I52)</f>
        <v>99</v>
      </c>
      <c r="J53" s="41">
        <f>SUM(J50:J52)</f>
        <v>99</v>
      </c>
      <c r="K53" s="41"/>
      <c r="L53" s="41"/>
      <c r="M53" s="41"/>
      <c r="N53" s="41"/>
    </row>
    <row r="54" spans="2:14" ht="21.75" customHeight="1">
      <c r="B54" s="97">
        <v>43456</v>
      </c>
      <c r="C54" s="98" t="s">
        <v>36</v>
      </c>
      <c r="D54" s="96" t="s">
        <v>17</v>
      </c>
      <c r="E54" s="26"/>
      <c r="F54" s="41"/>
      <c r="G54" s="27"/>
      <c r="H54" s="28"/>
      <c r="I54" s="41"/>
      <c r="J54" s="41"/>
      <c r="K54" s="41"/>
      <c r="L54" s="41"/>
      <c r="M54" s="41"/>
      <c r="N54" s="41"/>
    </row>
    <row r="55" spans="2:14" ht="21.75" customHeight="1">
      <c r="B55" s="97"/>
      <c r="C55" s="98"/>
      <c r="D55" s="96"/>
      <c r="E55" s="76">
        <v>41040100</v>
      </c>
      <c r="F55" s="44">
        <v>95.7</v>
      </c>
      <c r="G55" s="78"/>
      <c r="H55" s="42" t="s">
        <v>19</v>
      </c>
      <c r="I55" s="59">
        <f aca="true" t="shared" si="2" ref="I55:I79">SUM(J55:K55)</f>
        <v>95.7</v>
      </c>
      <c r="J55" s="44">
        <v>95.7</v>
      </c>
      <c r="K55" s="44"/>
      <c r="L55" s="44"/>
      <c r="M55" s="44"/>
      <c r="N55" s="44"/>
    </row>
    <row r="56" spans="2:14" ht="21.75" customHeight="1">
      <c r="B56" s="97"/>
      <c r="C56" s="98"/>
      <c r="D56" s="96"/>
      <c r="E56" s="76">
        <v>41051200</v>
      </c>
      <c r="F56" s="44">
        <v>-3296.9</v>
      </c>
      <c r="G56" s="78"/>
      <c r="H56" s="42" t="s">
        <v>19</v>
      </c>
      <c r="I56" s="59">
        <f t="shared" si="2"/>
        <v>-3296.9</v>
      </c>
      <c r="J56" s="44">
        <v>-3296.9</v>
      </c>
      <c r="K56" s="44"/>
      <c r="L56" s="44"/>
      <c r="M56" s="44"/>
      <c r="N56" s="44"/>
    </row>
    <row r="57" spans="2:14" ht="21.75" customHeight="1">
      <c r="B57" s="97"/>
      <c r="C57" s="98"/>
      <c r="D57" s="96"/>
      <c r="E57" s="76">
        <v>41051500</v>
      </c>
      <c r="F57" s="44">
        <v>2183.4</v>
      </c>
      <c r="G57" s="78"/>
      <c r="H57" s="42" t="s">
        <v>22</v>
      </c>
      <c r="I57" s="59">
        <f t="shared" si="2"/>
        <v>2183.4</v>
      </c>
      <c r="J57" s="44">
        <v>2183.4</v>
      </c>
      <c r="K57" s="44"/>
      <c r="L57" s="44"/>
      <c r="M57" s="44"/>
      <c r="N57" s="44"/>
    </row>
    <row r="58" spans="2:14" ht="21.75" customHeight="1">
      <c r="B58" s="97"/>
      <c r="C58" s="98"/>
      <c r="D58" s="96"/>
      <c r="E58" s="76">
        <v>41050100</v>
      </c>
      <c r="F58" s="44">
        <v>-29291</v>
      </c>
      <c r="G58" s="78"/>
      <c r="H58" s="42" t="s">
        <v>37</v>
      </c>
      <c r="I58" s="59">
        <f t="shared" si="2"/>
        <v>-3000</v>
      </c>
      <c r="J58" s="44">
        <v>-3000</v>
      </c>
      <c r="K58" s="44"/>
      <c r="L58" s="44"/>
      <c r="M58" s="44"/>
      <c r="N58" s="44"/>
    </row>
    <row r="59" spans="2:14" ht="21.75" customHeight="1">
      <c r="B59" s="97"/>
      <c r="C59" s="98"/>
      <c r="D59" s="96"/>
      <c r="E59" s="76">
        <v>41050200</v>
      </c>
      <c r="F59" s="44">
        <v>-31</v>
      </c>
      <c r="G59" s="78"/>
      <c r="H59" s="42" t="s">
        <v>38</v>
      </c>
      <c r="I59" s="59">
        <f t="shared" si="2"/>
        <v>-26291</v>
      </c>
      <c r="J59" s="44">
        <v>-26291</v>
      </c>
      <c r="K59" s="44"/>
      <c r="L59" s="44"/>
      <c r="M59" s="44"/>
      <c r="N59" s="44"/>
    </row>
    <row r="60" spans="2:14" ht="21.75" customHeight="1">
      <c r="B60" s="97"/>
      <c r="C60" s="98"/>
      <c r="D60" s="96"/>
      <c r="E60" s="76">
        <v>41050300</v>
      </c>
      <c r="F60" s="44">
        <v>-86453.4</v>
      </c>
      <c r="G60" s="27"/>
      <c r="H60" s="42" t="s">
        <v>39</v>
      </c>
      <c r="I60" s="59">
        <f t="shared" si="2"/>
        <v>-3</v>
      </c>
      <c r="J60" s="44">
        <v>-3</v>
      </c>
      <c r="K60" s="44"/>
      <c r="L60" s="44"/>
      <c r="M60" s="44"/>
      <c r="N60" s="44"/>
    </row>
    <row r="61" spans="2:14" ht="21.75" customHeight="1">
      <c r="B61" s="97"/>
      <c r="C61" s="98"/>
      <c r="D61" s="96"/>
      <c r="E61" s="76">
        <v>41050400</v>
      </c>
      <c r="F61" s="44">
        <v>982.84</v>
      </c>
      <c r="G61" s="27"/>
      <c r="H61" s="42" t="s">
        <v>40</v>
      </c>
      <c r="I61" s="59">
        <f t="shared" si="2"/>
        <v>-28</v>
      </c>
      <c r="J61" s="44">
        <v>-28</v>
      </c>
      <c r="K61" s="44"/>
      <c r="L61" s="44"/>
      <c r="M61" s="44"/>
      <c r="N61" s="44"/>
    </row>
    <row r="62" spans="2:14" ht="21.75" customHeight="1">
      <c r="B62" s="97"/>
      <c r="C62" s="98"/>
      <c r="D62" s="96"/>
      <c r="E62" s="76">
        <v>41050500</v>
      </c>
      <c r="F62" s="44">
        <v>754.2</v>
      </c>
      <c r="G62" s="27"/>
      <c r="H62" s="42" t="s">
        <v>41</v>
      </c>
      <c r="I62" s="59">
        <f t="shared" si="2"/>
        <v>-1212</v>
      </c>
      <c r="J62" s="44">
        <v>-1212</v>
      </c>
      <c r="K62" s="44"/>
      <c r="L62" s="44"/>
      <c r="M62" s="44"/>
      <c r="N62" s="44"/>
    </row>
    <row r="63" spans="2:14" ht="21.75" customHeight="1">
      <c r="B63" s="97"/>
      <c r="C63" s="98"/>
      <c r="D63" s="96"/>
      <c r="E63" s="76">
        <v>41053900</v>
      </c>
      <c r="F63" s="44">
        <v>-1026.515</v>
      </c>
      <c r="G63" s="27"/>
      <c r="H63" s="42" t="s">
        <v>42</v>
      </c>
      <c r="I63" s="59">
        <f t="shared" si="2"/>
        <v>-79.9</v>
      </c>
      <c r="J63" s="44">
        <v>-79.9</v>
      </c>
      <c r="K63" s="44"/>
      <c r="L63" s="44"/>
      <c r="M63" s="44"/>
      <c r="N63" s="44"/>
    </row>
    <row r="64" spans="2:14" ht="21.75" customHeight="1">
      <c r="B64" s="97"/>
      <c r="C64" s="98"/>
      <c r="D64" s="96"/>
      <c r="E64" s="76"/>
      <c r="F64" s="44"/>
      <c r="G64" s="27"/>
      <c r="H64" s="42" t="s">
        <v>43</v>
      </c>
      <c r="I64" s="59">
        <f t="shared" si="2"/>
        <v>-5850</v>
      </c>
      <c r="J64" s="44">
        <v>-5850</v>
      </c>
      <c r="K64" s="44"/>
      <c r="L64" s="44"/>
      <c r="M64" s="44"/>
      <c r="N64" s="44"/>
    </row>
    <row r="65" spans="2:14" ht="21.75" customHeight="1">
      <c r="B65" s="97"/>
      <c r="C65" s="98"/>
      <c r="D65" s="96"/>
      <c r="E65" s="26"/>
      <c r="F65" s="41"/>
      <c r="G65" s="27"/>
      <c r="H65" s="42" t="s">
        <v>44</v>
      </c>
      <c r="I65" s="59">
        <f t="shared" si="2"/>
        <v>-18300</v>
      </c>
      <c r="J65" s="44">
        <v>-18300</v>
      </c>
      <c r="K65" s="44"/>
      <c r="L65" s="44"/>
      <c r="M65" s="44"/>
      <c r="N65" s="44"/>
    </row>
    <row r="66" spans="2:14" ht="21.75" customHeight="1">
      <c r="B66" s="97"/>
      <c r="C66" s="98"/>
      <c r="D66" s="96"/>
      <c r="E66" s="26"/>
      <c r="F66" s="41"/>
      <c r="G66" s="27"/>
      <c r="H66" s="42" t="s">
        <v>45</v>
      </c>
      <c r="I66" s="59">
        <f t="shared" si="2"/>
        <v>-3700</v>
      </c>
      <c r="J66" s="44">
        <v>-3700</v>
      </c>
      <c r="K66" s="44"/>
      <c r="L66" s="44"/>
      <c r="M66" s="44"/>
      <c r="N66" s="44"/>
    </row>
    <row r="67" spans="2:14" ht="21.75" customHeight="1">
      <c r="B67" s="97"/>
      <c r="C67" s="98"/>
      <c r="D67" s="96"/>
      <c r="E67" s="26"/>
      <c r="F67" s="41"/>
      <c r="G67" s="27"/>
      <c r="H67" s="42" t="s">
        <v>27</v>
      </c>
      <c r="I67" s="59">
        <f t="shared" si="2"/>
        <v>-34047.5</v>
      </c>
      <c r="J67" s="44">
        <v>-34047.5</v>
      </c>
      <c r="K67" s="44"/>
      <c r="L67" s="44"/>
      <c r="M67" s="44"/>
      <c r="N67" s="44"/>
    </row>
    <row r="68" spans="2:14" ht="21.75" customHeight="1">
      <c r="B68" s="97"/>
      <c r="C68" s="98"/>
      <c r="D68" s="96"/>
      <c r="E68" s="26"/>
      <c r="F68" s="41"/>
      <c r="G68" s="27"/>
      <c r="H68" s="42" t="s">
        <v>29</v>
      </c>
      <c r="I68" s="59">
        <f t="shared" si="2"/>
        <v>-3390</v>
      </c>
      <c r="J68" s="44">
        <v>-3390</v>
      </c>
      <c r="K68" s="44"/>
      <c r="L68" s="44"/>
      <c r="M68" s="44"/>
      <c r="N68" s="44"/>
    </row>
    <row r="69" spans="2:14" ht="21.75" customHeight="1">
      <c r="B69" s="97"/>
      <c r="C69" s="98"/>
      <c r="D69" s="96"/>
      <c r="E69" s="26"/>
      <c r="F69" s="41"/>
      <c r="G69" s="27"/>
      <c r="H69" s="42" t="s">
        <v>46</v>
      </c>
      <c r="I69" s="59">
        <f t="shared" si="2"/>
        <v>-1670</v>
      </c>
      <c r="J69" s="44">
        <v>-1670</v>
      </c>
      <c r="K69" s="44"/>
      <c r="L69" s="44"/>
      <c r="M69" s="44"/>
      <c r="N69" s="44"/>
    </row>
    <row r="70" spans="2:14" ht="21.75" customHeight="1">
      <c r="B70" s="97"/>
      <c r="C70" s="98"/>
      <c r="D70" s="96"/>
      <c r="E70" s="26"/>
      <c r="F70" s="41"/>
      <c r="G70" s="27"/>
      <c r="H70" s="42" t="s">
        <v>47</v>
      </c>
      <c r="I70" s="59">
        <f t="shared" si="2"/>
        <v>-17970</v>
      </c>
      <c r="J70" s="44">
        <v>-17970</v>
      </c>
      <c r="K70" s="44"/>
      <c r="L70" s="44"/>
      <c r="M70" s="44"/>
      <c r="N70" s="44"/>
    </row>
    <row r="71" spans="2:14" ht="21.75" customHeight="1">
      <c r="B71" s="97"/>
      <c r="C71" s="98"/>
      <c r="D71" s="96"/>
      <c r="E71" s="26"/>
      <c r="F71" s="41"/>
      <c r="G71" s="27"/>
      <c r="H71" s="42" t="s">
        <v>48</v>
      </c>
      <c r="I71" s="59">
        <f t="shared" si="2"/>
        <v>-234</v>
      </c>
      <c r="J71" s="44">
        <v>-234</v>
      </c>
      <c r="K71" s="44"/>
      <c r="L71" s="44"/>
      <c r="M71" s="44"/>
      <c r="N71" s="44"/>
    </row>
    <row r="72" spans="2:14" ht="21.75" customHeight="1">
      <c r="B72" s="97"/>
      <c r="C72" s="98"/>
      <c r="D72" s="96"/>
      <c r="E72" s="26"/>
      <c r="F72" s="41"/>
      <c r="G72" s="27"/>
      <c r="H72" s="42" t="s">
        <v>49</v>
      </c>
      <c r="I72" s="59">
        <f t="shared" si="2"/>
        <v>982.84</v>
      </c>
      <c r="J72" s="44"/>
      <c r="K72" s="44">
        <v>982.84</v>
      </c>
      <c r="L72" s="44">
        <v>982.84</v>
      </c>
      <c r="M72" s="44">
        <v>-982.84</v>
      </c>
      <c r="N72" s="44">
        <v>982.84</v>
      </c>
    </row>
    <row r="73" spans="2:14" ht="21.75" customHeight="1">
      <c r="B73" s="97"/>
      <c r="C73" s="98"/>
      <c r="D73" s="96"/>
      <c r="E73" s="26"/>
      <c r="F73" s="41"/>
      <c r="G73" s="27"/>
      <c r="H73" s="42" t="s">
        <v>50</v>
      </c>
      <c r="I73" s="59">
        <f t="shared" si="2"/>
        <v>754.2</v>
      </c>
      <c r="J73" s="44"/>
      <c r="K73" s="44">
        <v>754.2</v>
      </c>
      <c r="L73" s="44">
        <v>754.2</v>
      </c>
      <c r="M73" s="44">
        <v>-754.2</v>
      </c>
      <c r="N73" s="44">
        <v>754.2</v>
      </c>
    </row>
    <row r="74" spans="2:14" ht="21.75" customHeight="1">
      <c r="B74" s="97"/>
      <c r="C74" s="98"/>
      <c r="D74" s="96"/>
      <c r="E74" s="26"/>
      <c r="F74" s="41"/>
      <c r="G74" s="27"/>
      <c r="H74" s="42" t="s">
        <v>54</v>
      </c>
      <c r="I74" s="59">
        <f t="shared" si="2"/>
        <v>-180</v>
      </c>
      <c r="J74" s="44">
        <v>-180</v>
      </c>
      <c r="K74" s="44"/>
      <c r="L74" s="44"/>
      <c r="M74" s="44"/>
      <c r="N74" s="44"/>
    </row>
    <row r="75" spans="2:14" ht="21.75" customHeight="1">
      <c r="B75" s="97"/>
      <c r="C75" s="98"/>
      <c r="D75" s="96"/>
      <c r="E75" s="26"/>
      <c r="F75" s="41"/>
      <c r="G75" s="27"/>
      <c r="H75" s="42" t="s">
        <v>51</v>
      </c>
      <c r="I75" s="59">
        <f t="shared" si="2"/>
        <v>-1.767</v>
      </c>
      <c r="J75" s="44">
        <v>-1.767</v>
      </c>
      <c r="K75" s="44"/>
      <c r="L75" s="44"/>
      <c r="M75" s="44"/>
      <c r="N75" s="44"/>
    </row>
    <row r="76" spans="2:14" ht="21.75" customHeight="1">
      <c r="B76" s="97"/>
      <c r="C76" s="98"/>
      <c r="D76" s="96"/>
      <c r="E76" s="26"/>
      <c r="F76" s="41"/>
      <c r="G76" s="27"/>
      <c r="H76" s="42" t="s">
        <v>52</v>
      </c>
      <c r="I76" s="59">
        <f t="shared" si="2"/>
        <v>-0.748</v>
      </c>
      <c r="J76" s="44">
        <v>-0.748</v>
      </c>
      <c r="K76" s="44"/>
      <c r="L76" s="44"/>
      <c r="M76" s="44"/>
      <c r="N76" s="44"/>
    </row>
    <row r="77" spans="2:14" ht="21.75" customHeight="1">
      <c r="B77" s="97"/>
      <c r="C77" s="98"/>
      <c r="D77" s="96"/>
      <c r="E77" s="26"/>
      <c r="F77" s="41"/>
      <c r="G77" s="27"/>
      <c r="H77" s="42" t="s">
        <v>53</v>
      </c>
      <c r="I77" s="59">
        <f t="shared" si="2"/>
        <v>13</v>
      </c>
      <c r="J77" s="44">
        <v>13</v>
      </c>
      <c r="K77" s="44"/>
      <c r="L77" s="44"/>
      <c r="M77" s="44"/>
      <c r="N77" s="44"/>
    </row>
    <row r="78" spans="2:14" ht="21.75" customHeight="1">
      <c r="B78" s="97"/>
      <c r="C78" s="98"/>
      <c r="D78" s="96"/>
      <c r="E78" s="26"/>
      <c r="F78" s="41"/>
      <c r="G78" s="27"/>
      <c r="H78" s="42" t="s">
        <v>53</v>
      </c>
      <c r="I78" s="59">
        <f t="shared" si="2"/>
        <v>-10</v>
      </c>
      <c r="J78" s="44">
        <v>-10</v>
      </c>
      <c r="K78" s="44"/>
      <c r="L78" s="44"/>
      <c r="M78" s="44"/>
      <c r="N78" s="44"/>
    </row>
    <row r="79" spans="2:14" ht="21.75" customHeight="1">
      <c r="B79" s="97"/>
      <c r="C79" s="98"/>
      <c r="D79" s="96"/>
      <c r="E79" s="26"/>
      <c r="F79" s="41"/>
      <c r="G79" s="27"/>
      <c r="H79" s="42" t="s">
        <v>53</v>
      </c>
      <c r="I79" s="59">
        <f t="shared" si="2"/>
        <v>-847</v>
      </c>
      <c r="J79" s="44">
        <v>-847</v>
      </c>
      <c r="K79" s="44"/>
      <c r="L79" s="44"/>
      <c r="M79" s="44"/>
      <c r="N79" s="44"/>
    </row>
    <row r="80" spans="2:14" ht="21.75" customHeight="1">
      <c r="B80" s="75"/>
      <c r="C80" s="69"/>
      <c r="D80" s="25" t="s">
        <v>12</v>
      </c>
      <c r="E80" s="26"/>
      <c r="F80" s="41">
        <f>SUM(F55:F79)</f>
        <v>-116082.675</v>
      </c>
      <c r="G80" s="27"/>
      <c r="H80" s="28"/>
      <c r="I80" s="41">
        <f aca="true" t="shared" si="3" ref="I80:N80">SUM(I55:I79)</f>
        <v>-116082.67500000002</v>
      </c>
      <c r="J80" s="41">
        <f t="shared" si="3"/>
        <v>-117819.71500000001</v>
      </c>
      <c r="K80" s="41">
        <f t="shared" si="3"/>
        <v>1737.04</v>
      </c>
      <c r="L80" s="41">
        <f t="shared" si="3"/>
        <v>1737.04</v>
      </c>
      <c r="M80" s="41">
        <f t="shared" si="3"/>
        <v>-1737.04</v>
      </c>
      <c r="N80" s="41">
        <f t="shared" si="3"/>
        <v>1737.04</v>
      </c>
    </row>
    <row r="81" spans="2:14" ht="21.75" customHeight="1">
      <c r="B81" s="75"/>
      <c r="C81" s="69"/>
      <c r="D81" s="25"/>
      <c r="E81" s="26"/>
      <c r="F81" s="41"/>
      <c r="G81" s="27"/>
      <c r="H81" s="28"/>
      <c r="I81" s="41"/>
      <c r="J81" s="41"/>
      <c r="K81" s="41"/>
      <c r="L81" s="41"/>
      <c r="M81" s="41"/>
      <c r="N81" s="41"/>
    </row>
    <row r="82" spans="2:14" ht="21.75" customHeight="1">
      <c r="B82" s="90">
        <v>43461</v>
      </c>
      <c r="C82" s="93" t="s">
        <v>74</v>
      </c>
      <c r="D82" s="104" t="s">
        <v>17</v>
      </c>
      <c r="E82" s="26"/>
      <c r="F82" s="41"/>
      <c r="G82" s="27"/>
      <c r="H82" s="28"/>
      <c r="I82" s="41"/>
      <c r="J82" s="41"/>
      <c r="K82" s="41"/>
      <c r="L82" s="41"/>
      <c r="M82" s="41"/>
      <c r="N82" s="41"/>
    </row>
    <row r="83" spans="2:14" ht="21.75" customHeight="1">
      <c r="B83" s="91"/>
      <c r="C83" s="94"/>
      <c r="D83" s="105"/>
      <c r="E83" s="76">
        <v>41034500</v>
      </c>
      <c r="F83" s="43">
        <v>14158</v>
      </c>
      <c r="G83" s="27"/>
      <c r="H83" s="42" t="s">
        <v>55</v>
      </c>
      <c r="I83" s="59">
        <f>SUM(J83:K83)</f>
        <v>3890.7</v>
      </c>
      <c r="J83" s="41"/>
      <c r="K83" s="44">
        <v>3890.7</v>
      </c>
      <c r="L83" s="44">
        <v>3890.7</v>
      </c>
      <c r="M83" s="44">
        <v>-3890.7</v>
      </c>
      <c r="N83" s="44">
        <v>3890.7</v>
      </c>
    </row>
    <row r="84" spans="2:14" ht="21.75" customHeight="1">
      <c r="B84" s="91"/>
      <c r="C84" s="94"/>
      <c r="D84" s="105"/>
      <c r="E84" s="26"/>
      <c r="F84" s="41"/>
      <c r="G84" s="27"/>
      <c r="H84" s="42" t="s">
        <v>56</v>
      </c>
      <c r="I84" s="59">
        <f>SUM(J84:K84)</f>
        <v>6756.3</v>
      </c>
      <c r="J84" s="41"/>
      <c r="K84" s="44">
        <v>6756.3</v>
      </c>
      <c r="L84" s="44">
        <v>6756.3</v>
      </c>
      <c r="M84" s="44">
        <v>-6756.3</v>
      </c>
      <c r="N84" s="44">
        <v>6756.3</v>
      </c>
    </row>
    <row r="85" spans="2:14" ht="21.75" customHeight="1">
      <c r="B85" s="91"/>
      <c r="C85" s="94"/>
      <c r="D85" s="105"/>
      <c r="E85" s="26"/>
      <c r="F85" s="41"/>
      <c r="G85" s="27"/>
      <c r="H85" s="42" t="s">
        <v>57</v>
      </c>
      <c r="I85" s="59">
        <f>SUM(J85:K85)</f>
        <v>250</v>
      </c>
      <c r="J85" s="41"/>
      <c r="K85" s="44">
        <v>250</v>
      </c>
      <c r="L85" s="44">
        <v>250</v>
      </c>
      <c r="M85" s="44">
        <v>-250</v>
      </c>
      <c r="N85" s="44">
        <v>250</v>
      </c>
    </row>
    <row r="86" spans="2:14" ht="21.75" customHeight="1">
      <c r="B86" s="91"/>
      <c r="C86" s="94"/>
      <c r="D86" s="105"/>
      <c r="E86" s="26"/>
      <c r="F86" s="41"/>
      <c r="G86" s="27"/>
      <c r="H86" s="42" t="s">
        <v>58</v>
      </c>
      <c r="I86" s="59">
        <f>SUM(J86:K86)</f>
        <v>222</v>
      </c>
      <c r="J86" s="41"/>
      <c r="K86" s="44">
        <v>222</v>
      </c>
      <c r="L86" s="44">
        <v>222</v>
      </c>
      <c r="M86" s="44">
        <v>-222</v>
      </c>
      <c r="N86" s="44">
        <v>222</v>
      </c>
    </row>
    <row r="87" spans="2:14" ht="21.75" customHeight="1">
      <c r="B87" s="91"/>
      <c r="C87" s="94"/>
      <c r="D87" s="105"/>
      <c r="E87" s="26"/>
      <c r="F87" s="41"/>
      <c r="G87" s="27"/>
      <c r="H87" s="42" t="s">
        <v>59</v>
      </c>
      <c r="I87" s="59">
        <f>SUM(J87:K87)</f>
        <v>3039</v>
      </c>
      <c r="J87" s="41"/>
      <c r="K87" s="44">
        <v>3039</v>
      </c>
      <c r="L87" s="44">
        <v>3039</v>
      </c>
      <c r="M87" s="44">
        <v>-3039</v>
      </c>
      <c r="N87" s="44">
        <v>3039</v>
      </c>
    </row>
    <row r="88" spans="2:14" ht="21.75" customHeight="1">
      <c r="B88" s="92"/>
      <c r="C88" s="95"/>
      <c r="D88" s="106"/>
      <c r="E88" s="26"/>
      <c r="F88" s="41"/>
      <c r="G88" s="27"/>
      <c r="H88" s="42"/>
      <c r="I88" s="59"/>
      <c r="J88" s="41"/>
      <c r="K88" s="44"/>
      <c r="L88" s="44"/>
      <c r="M88" s="44"/>
      <c r="N88" s="44"/>
    </row>
    <row r="89" spans="2:14" ht="21.75" customHeight="1">
      <c r="B89" s="75"/>
      <c r="C89" s="69"/>
      <c r="D89" s="74"/>
      <c r="E89" s="26"/>
      <c r="F89" s="41"/>
      <c r="G89" s="27"/>
      <c r="H89" s="42"/>
      <c r="I89" s="59"/>
      <c r="J89" s="41"/>
      <c r="K89" s="44"/>
      <c r="L89" s="44"/>
      <c r="M89" s="44"/>
      <c r="N89" s="44"/>
    </row>
    <row r="90" spans="2:14" ht="21.75" customHeight="1">
      <c r="B90" s="75"/>
      <c r="C90" s="69"/>
      <c r="D90" s="25" t="s">
        <v>12</v>
      </c>
      <c r="E90" s="26"/>
      <c r="F90" s="41">
        <f>SUM(F83:F89)</f>
        <v>14158</v>
      </c>
      <c r="G90" s="27"/>
      <c r="H90" s="42"/>
      <c r="I90" s="41">
        <f aca="true" t="shared" si="4" ref="I90:N90">SUM(I83:I89)</f>
        <v>14158</v>
      </c>
      <c r="J90" s="41"/>
      <c r="K90" s="41">
        <f t="shared" si="4"/>
        <v>14158</v>
      </c>
      <c r="L90" s="41">
        <f t="shared" si="4"/>
        <v>14158</v>
      </c>
      <c r="M90" s="41">
        <f t="shared" si="4"/>
        <v>-14158</v>
      </c>
      <c r="N90" s="41">
        <f t="shared" si="4"/>
        <v>14158</v>
      </c>
    </row>
    <row r="91" spans="2:14" ht="21.75" customHeight="1">
      <c r="B91" s="75"/>
      <c r="C91" s="69"/>
      <c r="D91" s="74"/>
      <c r="E91" s="26"/>
      <c r="F91" s="41"/>
      <c r="G91" s="27"/>
      <c r="H91" s="28"/>
      <c r="I91" s="41"/>
      <c r="J91" s="41"/>
      <c r="K91" s="41"/>
      <c r="L91" s="41"/>
      <c r="M91" s="41"/>
      <c r="N91" s="41"/>
    </row>
    <row r="92" spans="2:14" ht="21.75" customHeight="1">
      <c r="B92" s="75"/>
      <c r="C92" s="69"/>
      <c r="D92" s="25" t="s">
        <v>13</v>
      </c>
      <c r="E92" s="26"/>
      <c r="F92" s="41">
        <f>F15+F23+F35+F41+F47+F53+F80+F90+F12</f>
        <v>-76254.85900000001</v>
      </c>
      <c r="G92" s="41"/>
      <c r="H92" s="28"/>
      <c r="I92" s="41">
        <f aca="true" t="shared" si="5" ref="I92:N92">I15+I23+I35+I41+I47+I53+I80+I90+I12</f>
        <v>-76254.85900000001</v>
      </c>
      <c r="J92" s="41">
        <f t="shared" si="5"/>
        <v>-100848.04700000002</v>
      </c>
      <c r="K92" s="41">
        <f t="shared" si="5"/>
        <v>24593.188000000002</v>
      </c>
      <c r="L92" s="41">
        <f t="shared" si="5"/>
        <v>24593.188000000002</v>
      </c>
      <c r="M92" s="41">
        <f t="shared" si="5"/>
        <v>-24593.188000000002</v>
      </c>
      <c r="N92" s="41">
        <f t="shared" si="5"/>
        <v>24593.188000000002</v>
      </c>
    </row>
    <row r="93" spans="2:14" ht="21.75" customHeight="1">
      <c r="B93" s="35"/>
      <c r="C93" s="36"/>
      <c r="D93" s="23"/>
      <c r="E93" s="37"/>
      <c r="F93" s="38"/>
      <c r="G93" s="38"/>
      <c r="H93" s="39"/>
      <c r="I93" s="40"/>
      <c r="J93" s="38"/>
      <c r="K93" s="38"/>
      <c r="L93" s="38"/>
      <c r="M93" s="38"/>
      <c r="N93" s="38"/>
    </row>
    <row r="94" spans="2:14" ht="21.75" customHeight="1">
      <c r="B94" s="35"/>
      <c r="C94" s="36"/>
      <c r="D94" s="23"/>
      <c r="E94" s="37"/>
      <c r="F94" s="38"/>
      <c r="G94" s="38"/>
      <c r="H94" s="39"/>
      <c r="I94" s="40"/>
      <c r="J94" s="38"/>
      <c r="K94" s="38"/>
      <c r="L94" s="38"/>
      <c r="M94" s="38"/>
      <c r="N94" s="38"/>
    </row>
    <row r="95" spans="2:14" ht="21.75" customHeight="1">
      <c r="B95" s="35"/>
      <c r="C95" s="36"/>
      <c r="D95" s="23"/>
      <c r="E95" s="37"/>
      <c r="F95" s="38"/>
      <c r="G95" s="38"/>
      <c r="H95" s="39"/>
      <c r="I95" s="40"/>
      <c r="J95" s="38"/>
      <c r="K95" s="38"/>
      <c r="L95" s="38"/>
      <c r="M95" s="38"/>
      <c r="N95" s="38"/>
    </row>
    <row r="96" spans="2:14" ht="21.75" customHeight="1">
      <c r="B96" s="35"/>
      <c r="C96" s="36"/>
      <c r="D96" s="23"/>
      <c r="E96" s="37"/>
      <c r="F96" s="38"/>
      <c r="G96" s="38"/>
      <c r="H96" s="39"/>
      <c r="I96" s="40"/>
      <c r="J96" s="38"/>
      <c r="K96" s="38"/>
      <c r="L96" s="38"/>
      <c r="M96" s="38"/>
      <c r="N96" s="38"/>
    </row>
    <row r="97" spans="3:15" s="18" customFormat="1" ht="18.75">
      <c r="C97" s="19"/>
      <c r="D97" s="20"/>
      <c r="F97" s="21"/>
      <c r="G97" s="21"/>
      <c r="H97" s="21"/>
      <c r="I97" s="21"/>
      <c r="J97" s="21"/>
      <c r="K97" s="21"/>
      <c r="L97" s="21"/>
      <c r="O97" s="22"/>
    </row>
    <row r="99" spans="9:12" ht="15">
      <c r="I99" s="30"/>
      <c r="J99" s="31"/>
      <c r="K99" s="31"/>
      <c r="L99" s="31"/>
    </row>
  </sheetData>
  <sheetProtection/>
  <mergeCells count="31">
    <mergeCell ref="H17:N17"/>
    <mergeCell ref="B25:B28"/>
    <mergeCell ref="C25:C28"/>
    <mergeCell ref="B38:B41"/>
    <mergeCell ref="C38:C41"/>
    <mergeCell ref="B43:B46"/>
    <mergeCell ref="C43:C46"/>
    <mergeCell ref="D25:D28"/>
    <mergeCell ref="D31:D34"/>
    <mergeCell ref="D37:D40"/>
    <mergeCell ref="B82:B88"/>
    <mergeCell ref="C82:C88"/>
    <mergeCell ref="D82:D88"/>
    <mergeCell ref="B54:B79"/>
    <mergeCell ref="C54:C79"/>
    <mergeCell ref="B49:B52"/>
    <mergeCell ref="C49:C52"/>
    <mergeCell ref="D54:D79"/>
    <mergeCell ref="F13:F14"/>
    <mergeCell ref="B1:M1"/>
    <mergeCell ref="D13:D14"/>
    <mergeCell ref="E13:E14"/>
    <mergeCell ref="D4:D11"/>
    <mergeCell ref="B4:B11"/>
    <mergeCell ref="C4:C11"/>
    <mergeCell ref="B31:B34"/>
    <mergeCell ref="C31:C34"/>
    <mergeCell ref="D43:D46"/>
    <mergeCell ref="D49:D52"/>
    <mergeCell ref="B13:B14"/>
    <mergeCell ref="C13:C14"/>
  </mergeCells>
  <printOptions/>
  <pageMargins left="0.1968503937007874" right="0.1968503937007874" top="0.1968503937007874" bottom="0.1968503937007874" header="0.31496062992125984" footer="0.31496062992125984"/>
  <pageSetup fitToHeight="1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pane xSplit="2" ySplit="3" topLeftCell="C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9.140625" defaultRowHeight="15"/>
  <cols>
    <col min="1" max="1" width="27.00390625" style="2" customWidth="1"/>
    <col min="2" max="2" width="104.00390625" style="4" customWidth="1"/>
    <col min="3" max="3" width="25.00390625" style="17" customWidth="1"/>
    <col min="4" max="5" width="14.28125" style="1" customWidth="1"/>
    <col min="6" max="6" width="15.421875" style="2" customWidth="1"/>
    <col min="7" max="16384" width="9.140625" style="1" customWidth="1"/>
  </cols>
  <sheetData>
    <row r="1" spans="1:6" ht="51" customHeight="1">
      <c r="A1" s="120" t="s">
        <v>152</v>
      </c>
      <c r="B1" s="120"/>
      <c r="C1" s="120"/>
      <c r="D1" s="120"/>
      <c r="E1" s="120"/>
      <c r="F1" s="120"/>
    </row>
    <row r="2" spans="1:6" ht="15.75" customHeight="1">
      <c r="A2" s="118" t="s">
        <v>16</v>
      </c>
      <c r="B2" s="116" t="s">
        <v>14</v>
      </c>
      <c r="C2" s="121" t="s">
        <v>9</v>
      </c>
      <c r="D2" s="47" t="s">
        <v>15</v>
      </c>
      <c r="E2" s="48"/>
      <c r="F2" s="48"/>
    </row>
    <row r="3" spans="1:6" s="3" customFormat="1" ht="82.5" customHeight="1">
      <c r="A3" s="119"/>
      <c r="B3" s="117"/>
      <c r="C3" s="122"/>
      <c r="D3" s="5" t="s">
        <v>7</v>
      </c>
      <c r="E3" s="5" t="s">
        <v>8</v>
      </c>
      <c r="F3" s="6" t="s">
        <v>11</v>
      </c>
    </row>
    <row r="4" spans="1:6" s="3" customFormat="1" ht="22.5" customHeight="1">
      <c r="A4" s="110" t="s">
        <v>60</v>
      </c>
      <c r="B4" s="113" t="s">
        <v>127</v>
      </c>
      <c r="C4" s="53" t="s">
        <v>90</v>
      </c>
      <c r="D4" s="57"/>
      <c r="E4" s="87">
        <f>-1799.1+1699.1</f>
        <v>-100</v>
      </c>
      <c r="F4" s="87">
        <f>-1799.1+1699.1</f>
        <v>-100</v>
      </c>
    </row>
    <row r="5" spans="1:6" s="3" customFormat="1" ht="41.25" customHeight="1">
      <c r="A5" s="111"/>
      <c r="B5" s="114"/>
      <c r="C5" s="53" t="s">
        <v>91</v>
      </c>
      <c r="D5" s="57"/>
      <c r="E5" s="87">
        <f>-1000+1100</f>
        <v>100</v>
      </c>
      <c r="F5" s="87">
        <f>-1000+1100</f>
        <v>100</v>
      </c>
    </row>
    <row r="6" spans="1:6" s="3" customFormat="1" ht="17.25" customHeight="1">
      <c r="A6" s="68"/>
      <c r="B6" s="25" t="s">
        <v>12</v>
      </c>
      <c r="C6" s="52"/>
      <c r="D6" s="41"/>
      <c r="E6" s="41">
        <f>SUM(E4:E5)</f>
        <v>0</v>
      </c>
      <c r="F6" s="41">
        <f>SUM(F4:F5)</f>
        <v>0</v>
      </c>
    </row>
    <row r="7" spans="1:6" s="3" customFormat="1" ht="31.5" customHeight="1">
      <c r="A7" s="123" t="s">
        <v>61</v>
      </c>
      <c r="B7" s="124" t="s">
        <v>106</v>
      </c>
      <c r="C7" s="53" t="s">
        <v>107</v>
      </c>
      <c r="D7" s="43">
        <v>-265</v>
      </c>
      <c r="E7" s="82"/>
      <c r="F7" s="82"/>
    </row>
    <row r="8" spans="1:6" s="3" customFormat="1" ht="40.5" customHeight="1">
      <c r="A8" s="123"/>
      <c r="B8" s="125"/>
      <c r="C8" s="53" t="s">
        <v>108</v>
      </c>
      <c r="D8" s="43">
        <v>265</v>
      </c>
      <c r="E8" s="82"/>
      <c r="F8" s="82"/>
    </row>
    <row r="9" spans="1:6" s="3" customFormat="1" ht="20.25" customHeight="1">
      <c r="A9" s="58"/>
      <c r="B9" s="25" t="s">
        <v>12</v>
      </c>
      <c r="C9" s="52"/>
      <c r="D9" s="41">
        <f>SUM(D7:D8)</f>
        <v>0</v>
      </c>
      <c r="E9" s="41"/>
      <c r="F9" s="41"/>
    </row>
    <row r="10" spans="1:6" s="3" customFormat="1" ht="33" customHeight="1">
      <c r="A10" s="110" t="s">
        <v>63</v>
      </c>
      <c r="B10" s="104" t="s">
        <v>87</v>
      </c>
      <c r="C10" s="32" t="s">
        <v>111</v>
      </c>
      <c r="D10" s="44">
        <v>-80</v>
      </c>
      <c r="E10" s="44"/>
      <c r="F10" s="44"/>
    </row>
    <row r="11" spans="1:6" s="3" customFormat="1" ht="24.75" customHeight="1">
      <c r="A11" s="111"/>
      <c r="B11" s="105"/>
      <c r="C11" s="32" t="s">
        <v>112</v>
      </c>
      <c r="D11" s="44">
        <v>80</v>
      </c>
      <c r="E11" s="44"/>
      <c r="F11" s="44"/>
    </row>
    <row r="12" spans="1:6" s="3" customFormat="1" ht="23.25" customHeight="1">
      <c r="A12" s="112"/>
      <c r="B12" s="106"/>
      <c r="C12" s="32"/>
      <c r="D12" s="44"/>
      <c r="E12" s="24"/>
      <c r="F12" s="33"/>
    </row>
    <row r="13" spans="1:6" s="3" customFormat="1" ht="23.25" customHeight="1">
      <c r="A13" s="58"/>
      <c r="B13" s="25" t="s">
        <v>12</v>
      </c>
      <c r="C13" s="52"/>
      <c r="D13" s="61">
        <f>SUM(D10:D12)</f>
        <v>0</v>
      </c>
      <c r="E13" s="61"/>
      <c r="F13" s="61"/>
    </row>
    <row r="14" spans="1:6" s="3" customFormat="1" ht="23.25" customHeight="1">
      <c r="A14" s="110" t="s">
        <v>62</v>
      </c>
      <c r="B14" s="104" t="s">
        <v>113</v>
      </c>
      <c r="C14" s="53" t="s">
        <v>114</v>
      </c>
      <c r="D14" s="62">
        <v>-400</v>
      </c>
      <c r="E14" s="62"/>
      <c r="F14" s="62"/>
    </row>
    <row r="15" spans="1:6" s="3" customFormat="1" ht="23.25" customHeight="1">
      <c r="A15" s="111"/>
      <c r="B15" s="105"/>
      <c r="C15" s="53" t="s">
        <v>115</v>
      </c>
      <c r="D15" s="62">
        <v>201</v>
      </c>
      <c r="E15" s="62">
        <v>-50</v>
      </c>
      <c r="F15" s="62">
        <v>-50</v>
      </c>
    </row>
    <row r="16" spans="1:6" s="3" customFormat="1" ht="23.25" customHeight="1">
      <c r="A16" s="111"/>
      <c r="B16" s="105"/>
      <c r="C16" s="53" t="s">
        <v>116</v>
      </c>
      <c r="D16" s="62">
        <v>199</v>
      </c>
      <c r="E16" s="61"/>
      <c r="F16" s="61"/>
    </row>
    <row r="17" spans="1:6" s="3" customFormat="1" ht="23.25" customHeight="1">
      <c r="A17" s="111"/>
      <c r="B17" s="106"/>
      <c r="C17" s="53" t="s">
        <v>117</v>
      </c>
      <c r="D17" s="62"/>
      <c r="E17" s="62">
        <v>50</v>
      </c>
      <c r="F17" s="62">
        <v>50</v>
      </c>
    </row>
    <row r="18" spans="1:6" s="3" customFormat="1" ht="23.25" customHeight="1">
      <c r="A18" s="68"/>
      <c r="B18" s="25" t="s">
        <v>12</v>
      </c>
      <c r="C18" s="52"/>
      <c r="D18" s="61">
        <f>SUM(D14:D17)</f>
        <v>0</v>
      </c>
      <c r="E18" s="61">
        <f>SUM(E14:E17)</f>
        <v>0</v>
      </c>
      <c r="F18" s="61">
        <f>SUM(F14:F17)</f>
        <v>0</v>
      </c>
    </row>
    <row r="19" spans="1:6" ht="18.75" customHeight="1">
      <c r="A19" s="110" t="s">
        <v>64</v>
      </c>
      <c r="B19" s="113" t="s">
        <v>118</v>
      </c>
      <c r="C19" s="32" t="s">
        <v>119</v>
      </c>
      <c r="D19" s="67">
        <v>-200</v>
      </c>
      <c r="E19" s="67"/>
      <c r="F19" s="86"/>
    </row>
    <row r="20" spans="1:6" ht="18.75" customHeight="1">
      <c r="A20" s="111"/>
      <c r="B20" s="114"/>
      <c r="C20" s="32" t="s">
        <v>120</v>
      </c>
      <c r="D20" s="67">
        <v>200</v>
      </c>
      <c r="E20" s="67"/>
      <c r="F20" s="86"/>
    </row>
    <row r="21" spans="1:6" ht="39" customHeight="1">
      <c r="A21" s="112"/>
      <c r="B21" s="115"/>
      <c r="C21" s="32"/>
      <c r="D21" s="67"/>
      <c r="E21" s="67"/>
      <c r="F21" s="86"/>
    </row>
    <row r="22" spans="1:6" ht="15">
      <c r="A22" s="25"/>
      <c r="B22" s="25" t="s">
        <v>12</v>
      </c>
      <c r="C22" s="34"/>
      <c r="D22" s="65">
        <f>SUM(D19:D21)</f>
        <v>0</v>
      </c>
      <c r="E22" s="65"/>
      <c r="F22" s="65"/>
    </row>
    <row r="23" spans="1:6" ht="30" customHeight="1">
      <c r="A23" s="110" t="s">
        <v>65</v>
      </c>
      <c r="B23" s="113" t="s">
        <v>121</v>
      </c>
      <c r="C23" s="32" t="s">
        <v>122</v>
      </c>
      <c r="D23" s="44">
        <v>-955.87</v>
      </c>
      <c r="E23" s="44"/>
      <c r="F23" s="44"/>
    </row>
    <row r="24" spans="1:6" ht="30" customHeight="1">
      <c r="A24" s="111"/>
      <c r="B24" s="114"/>
      <c r="C24" s="32" t="s">
        <v>123</v>
      </c>
      <c r="D24" s="44">
        <v>-57.085</v>
      </c>
      <c r="E24" s="44"/>
      <c r="F24" s="44"/>
    </row>
    <row r="25" spans="1:6" ht="15" customHeight="1">
      <c r="A25" s="111"/>
      <c r="B25" s="114"/>
      <c r="C25" s="32" t="s">
        <v>124</v>
      </c>
      <c r="D25" s="44">
        <v>-647.767</v>
      </c>
      <c r="E25" s="44"/>
      <c r="F25" s="44"/>
    </row>
    <row r="26" spans="1:6" ht="15" customHeight="1">
      <c r="A26" s="111"/>
      <c r="B26" s="114"/>
      <c r="C26" s="32" t="s">
        <v>125</v>
      </c>
      <c r="D26" s="44">
        <v>31.09</v>
      </c>
      <c r="E26" s="44"/>
      <c r="F26" s="44"/>
    </row>
    <row r="27" spans="1:6" ht="15" customHeight="1">
      <c r="A27" s="111"/>
      <c r="B27" s="114"/>
      <c r="C27" s="32" t="s">
        <v>126</v>
      </c>
      <c r="D27" s="44">
        <v>1629.632</v>
      </c>
      <c r="E27" s="44"/>
      <c r="F27" s="44"/>
    </row>
    <row r="28" spans="1:6" ht="15" customHeight="1">
      <c r="A28" s="112"/>
      <c r="B28" s="115"/>
      <c r="C28" s="32"/>
      <c r="D28" s="44"/>
      <c r="E28" s="44"/>
      <c r="F28" s="44"/>
    </row>
    <row r="29" spans="1:6" ht="14.25" customHeight="1">
      <c r="A29" s="68"/>
      <c r="B29" s="25" t="s">
        <v>12</v>
      </c>
      <c r="C29" s="34"/>
      <c r="D29" s="41">
        <f>SUM(D23:D27)</f>
        <v>0</v>
      </c>
      <c r="E29" s="41"/>
      <c r="F29" s="41"/>
    </row>
    <row r="30" spans="1:6" ht="37.5" customHeight="1">
      <c r="A30" s="110" t="s">
        <v>75</v>
      </c>
      <c r="B30" s="104" t="s">
        <v>140</v>
      </c>
      <c r="C30" s="32" t="s">
        <v>128</v>
      </c>
      <c r="D30" s="44"/>
      <c r="E30" s="44">
        <v>-30.893</v>
      </c>
      <c r="F30" s="44">
        <v>-30.893</v>
      </c>
    </row>
    <row r="31" spans="1:6" ht="52.5" customHeight="1">
      <c r="A31" s="111"/>
      <c r="B31" s="105"/>
      <c r="C31" s="32" t="s">
        <v>20</v>
      </c>
      <c r="D31" s="44"/>
      <c r="E31" s="44">
        <v>30.893</v>
      </c>
      <c r="F31" s="44">
        <v>30.893</v>
      </c>
    </row>
    <row r="32" spans="1:6" ht="28.5" customHeight="1">
      <c r="A32" s="68"/>
      <c r="B32" s="25" t="s">
        <v>12</v>
      </c>
      <c r="C32" s="34"/>
      <c r="D32" s="41"/>
      <c r="E32" s="41">
        <f>SUM(E30:E31)</f>
        <v>0</v>
      </c>
      <c r="F32" s="41">
        <f>SUM(F30:F31)</f>
        <v>0</v>
      </c>
    </row>
    <row r="33" spans="1:6" ht="30.75" customHeight="1">
      <c r="A33" s="110" t="s">
        <v>66</v>
      </c>
      <c r="B33" s="113" t="s">
        <v>92</v>
      </c>
      <c r="C33" s="32" t="s">
        <v>93</v>
      </c>
      <c r="D33" s="44"/>
      <c r="E33" s="44">
        <v>-1300</v>
      </c>
      <c r="F33" s="60">
        <v>-1300</v>
      </c>
    </row>
    <row r="34" spans="1:6" ht="24" customHeight="1">
      <c r="A34" s="111"/>
      <c r="B34" s="114"/>
      <c r="C34" s="32" t="s">
        <v>94</v>
      </c>
      <c r="D34" s="44"/>
      <c r="E34" s="44">
        <v>-76</v>
      </c>
      <c r="F34" s="60">
        <v>-76</v>
      </c>
    </row>
    <row r="35" spans="1:6" ht="28.5" customHeight="1">
      <c r="A35" s="111"/>
      <c r="B35" s="114"/>
      <c r="C35" s="32" t="s">
        <v>95</v>
      </c>
      <c r="D35" s="44"/>
      <c r="E35" s="44">
        <v>-81.658</v>
      </c>
      <c r="F35" s="60">
        <v>-81.658</v>
      </c>
    </row>
    <row r="36" spans="1:6" ht="39.75" customHeight="1">
      <c r="A36" s="111"/>
      <c r="B36" s="114"/>
      <c r="C36" s="32" t="s">
        <v>96</v>
      </c>
      <c r="D36" s="44"/>
      <c r="E36" s="44">
        <v>-1602.717</v>
      </c>
      <c r="F36" s="60">
        <v>-1602.717</v>
      </c>
    </row>
    <row r="37" spans="1:6" ht="39.75" customHeight="1">
      <c r="A37" s="111"/>
      <c r="B37" s="114"/>
      <c r="C37" s="32" t="s">
        <v>97</v>
      </c>
      <c r="D37" s="44"/>
      <c r="E37" s="44">
        <v>-764</v>
      </c>
      <c r="F37" s="60">
        <v>-764</v>
      </c>
    </row>
    <row r="38" spans="1:6" ht="39.75" customHeight="1">
      <c r="A38" s="111"/>
      <c r="B38" s="114"/>
      <c r="C38" s="32" t="s">
        <v>98</v>
      </c>
      <c r="D38" s="44"/>
      <c r="E38" s="44">
        <v>3129.1</v>
      </c>
      <c r="F38" s="60">
        <v>3129.1</v>
      </c>
    </row>
    <row r="39" spans="1:6" ht="39.75" customHeight="1">
      <c r="A39" s="111"/>
      <c r="B39" s="114"/>
      <c r="C39" s="32" t="s">
        <v>99</v>
      </c>
      <c r="D39" s="44"/>
      <c r="E39" s="44">
        <v>1175.98</v>
      </c>
      <c r="F39" s="60">
        <v>1175.98</v>
      </c>
    </row>
    <row r="40" spans="1:6" ht="39.75" customHeight="1">
      <c r="A40" s="111"/>
      <c r="B40" s="114"/>
      <c r="C40" s="32" t="s">
        <v>96</v>
      </c>
      <c r="D40" s="44"/>
      <c r="E40" s="44">
        <v>14.295</v>
      </c>
      <c r="F40" s="60">
        <v>14.295</v>
      </c>
    </row>
    <row r="41" spans="1:6" ht="39.75" customHeight="1">
      <c r="A41" s="112"/>
      <c r="B41" s="115"/>
      <c r="C41" s="32" t="s">
        <v>100</v>
      </c>
      <c r="D41" s="44"/>
      <c r="E41" s="44">
        <v>-495</v>
      </c>
      <c r="F41" s="60">
        <v>-495</v>
      </c>
    </row>
    <row r="42" spans="1:6" ht="15">
      <c r="A42" s="25"/>
      <c r="B42" s="25" t="s">
        <v>12</v>
      </c>
      <c r="C42" s="34"/>
      <c r="D42" s="41"/>
      <c r="E42" s="41">
        <f>SUM(E33:E41)</f>
        <v>0</v>
      </c>
      <c r="F42" s="41">
        <f>SUM(F33:F41)</f>
        <v>0</v>
      </c>
    </row>
    <row r="43" spans="1:10" ht="15.75">
      <c r="A43" s="110" t="s">
        <v>76</v>
      </c>
      <c r="B43" s="113" t="s">
        <v>106</v>
      </c>
      <c r="C43" s="53" t="s">
        <v>19</v>
      </c>
      <c r="D43" s="63">
        <v>-7</v>
      </c>
      <c r="E43" s="63">
        <v>-9.83</v>
      </c>
      <c r="F43" s="66">
        <v>-9.83</v>
      </c>
      <c r="G43" s="54"/>
      <c r="H43" s="54"/>
      <c r="I43" s="54"/>
      <c r="J43" s="54"/>
    </row>
    <row r="44" spans="1:13" s="18" customFormat="1" ht="18.75">
      <c r="A44" s="111"/>
      <c r="B44" s="114"/>
      <c r="C44" s="53" t="s">
        <v>108</v>
      </c>
      <c r="D44" s="63">
        <v>7</v>
      </c>
      <c r="E44" s="63">
        <v>-7</v>
      </c>
      <c r="F44" s="66">
        <v>-7</v>
      </c>
      <c r="G44" s="56"/>
      <c r="H44" s="56"/>
      <c r="I44" s="56"/>
      <c r="J44" s="55"/>
      <c r="M44" s="22"/>
    </row>
    <row r="45" spans="1:13" s="18" customFormat="1" ht="32.25" customHeight="1">
      <c r="A45" s="111"/>
      <c r="B45" s="114"/>
      <c r="C45" s="53" t="s">
        <v>55</v>
      </c>
      <c r="D45" s="63"/>
      <c r="E45" s="63">
        <v>16.83</v>
      </c>
      <c r="F45" s="66">
        <v>16.83</v>
      </c>
      <c r="G45" s="56"/>
      <c r="H45" s="56"/>
      <c r="I45" s="56"/>
      <c r="J45" s="55"/>
      <c r="M45" s="22"/>
    </row>
    <row r="46" spans="1:6" ht="15">
      <c r="A46" s="25"/>
      <c r="B46" s="25" t="s">
        <v>12</v>
      </c>
      <c r="C46" s="34"/>
      <c r="D46" s="41">
        <f>SUM(D43:D45)</f>
        <v>0</v>
      </c>
      <c r="E46" s="41">
        <f>SUM(E43:E45)</f>
        <v>0</v>
      </c>
      <c r="F46" s="41">
        <f>SUM(F43:F45)</f>
        <v>0</v>
      </c>
    </row>
    <row r="47" spans="1:6" ht="15">
      <c r="A47" s="83"/>
      <c r="B47" s="83"/>
      <c r="C47" s="84"/>
      <c r="D47" s="41"/>
      <c r="E47" s="41"/>
      <c r="F47" s="41"/>
    </row>
    <row r="48" spans="1:6" ht="15" customHeight="1">
      <c r="A48" s="110" t="s">
        <v>68</v>
      </c>
      <c r="B48" s="113" t="s">
        <v>101</v>
      </c>
      <c r="C48" s="53" t="s">
        <v>102</v>
      </c>
      <c r="D48" s="63"/>
      <c r="E48" s="63">
        <v>-990</v>
      </c>
      <c r="F48" s="66">
        <v>-990</v>
      </c>
    </row>
    <row r="49" spans="1:6" ht="15" customHeight="1">
      <c r="A49" s="111"/>
      <c r="B49" s="114"/>
      <c r="C49" s="53" t="s">
        <v>103</v>
      </c>
      <c r="D49" s="63"/>
      <c r="E49" s="63">
        <v>-250</v>
      </c>
      <c r="F49" s="66">
        <v>-250</v>
      </c>
    </row>
    <row r="50" spans="1:6" ht="15" customHeight="1">
      <c r="A50" s="111"/>
      <c r="B50" s="114"/>
      <c r="C50" s="53" t="s">
        <v>96</v>
      </c>
      <c r="D50" s="63"/>
      <c r="E50" s="63">
        <v>-88.4</v>
      </c>
      <c r="F50" s="66">
        <v>-88.4</v>
      </c>
    </row>
    <row r="51" spans="1:6" ht="15" customHeight="1">
      <c r="A51" s="111"/>
      <c r="B51" s="114"/>
      <c r="C51" s="53" t="s">
        <v>104</v>
      </c>
      <c r="D51" s="65"/>
      <c r="E51" s="67">
        <v>-15.9</v>
      </c>
      <c r="F51" s="67">
        <v>-15.9</v>
      </c>
    </row>
    <row r="52" spans="1:6" ht="15.75" customHeight="1">
      <c r="A52" s="111"/>
      <c r="B52" s="114"/>
      <c r="C52" s="53" t="s">
        <v>98</v>
      </c>
      <c r="D52" s="67"/>
      <c r="E52" s="67">
        <v>-271.59</v>
      </c>
      <c r="F52" s="67">
        <v>-271.59</v>
      </c>
    </row>
    <row r="53" spans="1:6" ht="15.75" customHeight="1">
      <c r="A53" s="111"/>
      <c r="B53" s="114"/>
      <c r="C53" s="53" t="s">
        <v>105</v>
      </c>
      <c r="D53" s="67"/>
      <c r="E53" s="67">
        <v>-80</v>
      </c>
      <c r="F53" s="67">
        <v>-80</v>
      </c>
    </row>
    <row r="54" spans="1:6" ht="15.75" customHeight="1">
      <c r="A54" s="111"/>
      <c r="B54" s="114"/>
      <c r="C54" s="53" t="s">
        <v>144</v>
      </c>
      <c r="D54" s="67"/>
      <c r="E54" s="67">
        <v>1695.89</v>
      </c>
      <c r="F54" s="67">
        <v>1695.89</v>
      </c>
    </row>
    <row r="55" spans="1:6" ht="15.75" customHeight="1">
      <c r="A55" s="111"/>
      <c r="B55" s="115"/>
      <c r="C55" s="53"/>
      <c r="D55" s="67"/>
      <c r="E55" s="67"/>
      <c r="F55" s="67"/>
    </row>
    <row r="56" spans="1:6" ht="15">
      <c r="A56" s="112"/>
      <c r="B56" s="25" t="s">
        <v>12</v>
      </c>
      <c r="C56" s="34"/>
      <c r="D56" s="41">
        <f>SUM(D48:D51)</f>
        <v>0</v>
      </c>
      <c r="E56" s="41">
        <f>SUM(E48:E55)</f>
        <v>0</v>
      </c>
      <c r="F56" s="41">
        <f>SUM(F48:F55)</f>
        <v>0</v>
      </c>
    </row>
    <row r="57" spans="1:6" ht="15" customHeight="1">
      <c r="A57" s="110" t="s">
        <v>67</v>
      </c>
      <c r="B57" s="113" t="s">
        <v>110</v>
      </c>
      <c r="C57" s="85" t="s">
        <v>90</v>
      </c>
      <c r="D57" s="44">
        <v>-2200</v>
      </c>
      <c r="E57" s="41"/>
      <c r="F57" s="41"/>
    </row>
    <row r="58" spans="1:6" ht="15" customHeight="1">
      <c r="A58" s="111"/>
      <c r="B58" s="114"/>
      <c r="C58" s="85" t="s">
        <v>109</v>
      </c>
      <c r="D58" s="44">
        <v>2200</v>
      </c>
      <c r="E58" s="41"/>
      <c r="F58" s="41"/>
    </row>
    <row r="59" spans="1:6" ht="49.5" customHeight="1">
      <c r="A59" s="111"/>
      <c r="B59" s="115"/>
      <c r="C59" s="84"/>
      <c r="D59" s="41"/>
      <c r="E59" s="41"/>
      <c r="F59" s="41"/>
    </row>
    <row r="60" spans="1:6" ht="17.25" customHeight="1">
      <c r="A60" s="68"/>
      <c r="B60" s="25" t="s">
        <v>12</v>
      </c>
      <c r="C60" s="84"/>
      <c r="D60" s="41">
        <f>SUM(D57:D59)</f>
        <v>0</v>
      </c>
      <c r="E60" s="41"/>
      <c r="F60" s="41"/>
    </row>
    <row r="61" spans="1:6" ht="15">
      <c r="A61" s="110" t="s">
        <v>69</v>
      </c>
      <c r="B61" s="113" t="s">
        <v>129</v>
      </c>
      <c r="C61" s="53" t="s">
        <v>130</v>
      </c>
      <c r="D61" s="63">
        <v>-230</v>
      </c>
      <c r="E61" s="63"/>
      <c r="F61" s="66"/>
    </row>
    <row r="62" spans="1:6" ht="15">
      <c r="A62" s="111"/>
      <c r="B62" s="114"/>
      <c r="C62" s="53" t="s">
        <v>131</v>
      </c>
      <c r="D62" s="63">
        <v>-240</v>
      </c>
      <c r="E62" s="63"/>
      <c r="F62" s="66"/>
    </row>
    <row r="63" spans="1:6" ht="15">
      <c r="A63" s="111"/>
      <c r="B63" s="114"/>
      <c r="C63" s="53" t="s">
        <v>132</v>
      </c>
      <c r="D63" s="63">
        <v>-366.195</v>
      </c>
      <c r="E63" s="63">
        <v>-1587.612</v>
      </c>
      <c r="F63" s="66">
        <v>-1587.612</v>
      </c>
    </row>
    <row r="64" spans="1:6" ht="15">
      <c r="A64" s="111"/>
      <c r="B64" s="114"/>
      <c r="C64" s="53" t="s">
        <v>133</v>
      </c>
      <c r="D64" s="63">
        <v>-60.02</v>
      </c>
      <c r="E64" s="63">
        <v>-49.835</v>
      </c>
      <c r="F64" s="66">
        <v>-49.835</v>
      </c>
    </row>
    <row r="65" spans="1:6" ht="15">
      <c r="A65" s="111"/>
      <c r="B65" s="114"/>
      <c r="C65" s="53" t="s">
        <v>148</v>
      </c>
      <c r="D65" s="63">
        <v>573.4</v>
      </c>
      <c r="E65" s="63">
        <v>928.327</v>
      </c>
      <c r="F65" s="66">
        <v>928.327</v>
      </c>
    </row>
    <row r="66" spans="1:6" ht="15">
      <c r="A66" s="111"/>
      <c r="B66" s="114"/>
      <c r="C66" s="53" t="s">
        <v>130</v>
      </c>
      <c r="D66" s="63">
        <v>250</v>
      </c>
      <c r="E66" s="63">
        <v>166.9</v>
      </c>
      <c r="F66" s="66">
        <v>166.9</v>
      </c>
    </row>
    <row r="67" spans="1:6" ht="15">
      <c r="A67" s="111"/>
      <c r="B67" s="114"/>
      <c r="C67" s="53" t="s">
        <v>131</v>
      </c>
      <c r="D67" s="63">
        <v>72.815</v>
      </c>
      <c r="E67" s="63">
        <v>-157.78</v>
      </c>
      <c r="F67" s="66">
        <v>-157.78</v>
      </c>
    </row>
    <row r="68" spans="1:6" ht="15">
      <c r="A68" s="111"/>
      <c r="B68" s="114"/>
      <c r="C68" s="53" t="s">
        <v>134</v>
      </c>
      <c r="D68" s="41"/>
      <c r="E68" s="63">
        <v>700</v>
      </c>
      <c r="F68" s="66">
        <v>700</v>
      </c>
    </row>
    <row r="69" spans="1:6" ht="39.75" customHeight="1">
      <c r="A69" s="112"/>
      <c r="B69" s="115"/>
      <c r="C69" s="53"/>
      <c r="D69" s="65"/>
      <c r="E69" s="67"/>
      <c r="F69" s="67"/>
    </row>
    <row r="70" spans="1:6" ht="15">
      <c r="A70" s="25"/>
      <c r="B70" s="25" t="s">
        <v>12</v>
      </c>
      <c r="C70" s="34"/>
      <c r="D70" s="41">
        <f>SUM(D61:D69)</f>
        <v>0</v>
      </c>
      <c r="E70" s="41">
        <f>SUM(E61:E69)</f>
        <v>0</v>
      </c>
      <c r="F70" s="41">
        <f>SUM(F61:F69)</f>
        <v>0</v>
      </c>
    </row>
    <row r="71" spans="1:6" ht="15" customHeight="1">
      <c r="A71" s="110" t="s">
        <v>77</v>
      </c>
      <c r="B71" s="113" t="s">
        <v>121</v>
      </c>
      <c r="C71" s="53" t="s">
        <v>53</v>
      </c>
      <c r="D71" s="63">
        <v>-231.5</v>
      </c>
      <c r="E71" s="63"/>
      <c r="F71" s="66"/>
    </row>
    <row r="72" spans="1:6" ht="15" customHeight="1">
      <c r="A72" s="111"/>
      <c r="B72" s="114"/>
      <c r="C72" s="53" t="s">
        <v>135</v>
      </c>
      <c r="D72" s="63">
        <v>231.5</v>
      </c>
      <c r="E72" s="63"/>
      <c r="F72" s="66"/>
    </row>
    <row r="73" spans="1:6" ht="44.25" customHeight="1">
      <c r="A73" s="112"/>
      <c r="B73" s="115"/>
      <c r="C73" s="53"/>
      <c r="D73" s="65"/>
      <c r="E73" s="67"/>
      <c r="F73" s="67"/>
    </row>
    <row r="74" spans="1:6" ht="21" customHeight="1">
      <c r="A74" s="25"/>
      <c r="B74" s="25" t="s">
        <v>12</v>
      </c>
      <c r="C74" s="34"/>
      <c r="D74" s="41">
        <f>SUM(D71:D73)</f>
        <v>0</v>
      </c>
      <c r="E74" s="41"/>
      <c r="F74" s="41"/>
    </row>
    <row r="75" spans="1:6" ht="15">
      <c r="A75" s="110" t="s">
        <v>78</v>
      </c>
      <c r="B75" s="113" t="s">
        <v>136</v>
      </c>
      <c r="C75" s="53"/>
      <c r="D75" s="63"/>
      <c r="E75" s="63"/>
      <c r="F75" s="66"/>
    </row>
    <row r="76" spans="1:6" ht="15">
      <c r="A76" s="111"/>
      <c r="B76" s="114"/>
      <c r="C76" s="53" t="s">
        <v>137</v>
      </c>
      <c r="D76" s="63"/>
      <c r="E76" s="63">
        <v>-3.3</v>
      </c>
      <c r="F76" s="66">
        <v>-3.3</v>
      </c>
    </row>
    <row r="77" spans="1:6" ht="39.75" customHeight="1">
      <c r="A77" s="112"/>
      <c r="B77" s="115"/>
      <c r="C77" s="53" t="s">
        <v>71</v>
      </c>
      <c r="D77" s="65"/>
      <c r="E77" s="88">
        <v>3.3</v>
      </c>
      <c r="F77" s="88">
        <v>3.3</v>
      </c>
    </row>
    <row r="78" spans="1:6" ht="15">
      <c r="A78" s="25"/>
      <c r="B78" s="25" t="s">
        <v>12</v>
      </c>
      <c r="C78" s="34"/>
      <c r="D78" s="41"/>
      <c r="E78" s="41">
        <f>SUM(E76:E77)</f>
        <v>0</v>
      </c>
      <c r="F78" s="41">
        <f>SUM(F76:F77)</f>
        <v>0</v>
      </c>
    </row>
    <row r="79" spans="1:6" ht="15">
      <c r="A79" s="110" t="s">
        <v>149</v>
      </c>
      <c r="B79" s="113" t="s">
        <v>138</v>
      </c>
      <c r="C79" s="53" t="s">
        <v>117</v>
      </c>
      <c r="D79" s="63"/>
      <c r="E79" s="63">
        <v>-9.6</v>
      </c>
      <c r="F79" s="66">
        <v>-9.6</v>
      </c>
    </row>
    <row r="80" spans="1:6" ht="15">
      <c r="A80" s="111"/>
      <c r="B80" s="114"/>
      <c r="C80" s="53" t="s">
        <v>139</v>
      </c>
      <c r="D80" s="63"/>
      <c r="E80" s="63">
        <v>9.6</v>
      </c>
      <c r="F80" s="66">
        <v>9.6</v>
      </c>
    </row>
    <row r="81" spans="1:6" ht="40.5" customHeight="1">
      <c r="A81" s="112"/>
      <c r="B81" s="115"/>
      <c r="C81" s="53"/>
      <c r="D81" s="65"/>
      <c r="E81" s="67"/>
      <c r="F81" s="67"/>
    </row>
    <row r="82" spans="1:6" ht="15">
      <c r="A82" s="25"/>
      <c r="B82" s="25" t="s">
        <v>12</v>
      </c>
      <c r="C82" s="34"/>
      <c r="D82" s="41"/>
      <c r="E82" s="41">
        <f>SUM(E79:E81)</f>
        <v>0</v>
      </c>
      <c r="F82" s="41">
        <f>SUM(F79:F81)</f>
        <v>0</v>
      </c>
    </row>
    <row r="83" spans="1:6" ht="15" customHeight="1">
      <c r="A83" s="110" t="s">
        <v>150</v>
      </c>
      <c r="B83" s="113" t="s">
        <v>84</v>
      </c>
      <c r="C83" s="53" t="s">
        <v>85</v>
      </c>
      <c r="D83" s="63"/>
      <c r="E83" s="63">
        <v>-92.14</v>
      </c>
      <c r="F83" s="66">
        <v>-92.14</v>
      </c>
    </row>
    <row r="84" spans="1:6" ht="15" customHeight="1">
      <c r="A84" s="111"/>
      <c r="B84" s="114"/>
      <c r="C84" s="53" t="s">
        <v>86</v>
      </c>
      <c r="D84" s="63"/>
      <c r="E84" s="63">
        <v>-14.94</v>
      </c>
      <c r="F84" s="66">
        <v>-14.94</v>
      </c>
    </row>
    <row r="85" spans="1:6" ht="33" customHeight="1">
      <c r="A85" s="112"/>
      <c r="B85" s="115"/>
      <c r="C85" s="53" t="s">
        <v>59</v>
      </c>
      <c r="D85" s="65"/>
      <c r="E85" s="67">
        <v>107.08</v>
      </c>
      <c r="F85" s="67">
        <v>107.08</v>
      </c>
    </row>
    <row r="86" spans="1:6" ht="15">
      <c r="A86" s="25"/>
      <c r="B86" s="25" t="s">
        <v>12</v>
      </c>
      <c r="C86" s="34"/>
      <c r="D86" s="41"/>
      <c r="E86" s="41">
        <f>SUM(E83:E85)</f>
        <v>0</v>
      </c>
      <c r="F86" s="41">
        <f>SUM(F83:F85)</f>
        <v>0</v>
      </c>
    </row>
    <row r="87" spans="1:6" ht="15">
      <c r="A87" s="83"/>
      <c r="B87" s="83"/>
      <c r="C87" s="84"/>
      <c r="D87" s="41"/>
      <c r="E87" s="41"/>
      <c r="F87" s="41"/>
    </row>
    <row r="88" spans="1:6" ht="15">
      <c r="A88" s="110" t="s">
        <v>79</v>
      </c>
      <c r="B88" s="113" t="s">
        <v>87</v>
      </c>
      <c r="C88" s="53" t="s">
        <v>88</v>
      </c>
      <c r="D88" s="63"/>
      <c r="E88" s="63">
        <v>-43.2</v>
      </c>
      <c r="F88" s="66">
        <v>-43.2</v>
      </c>
    </row>
    <row r="89" spans="1:6" ht="15">
      <c r="A89" s="111"/>
      <c r="B89" s="114"/>
      <c r="C89" s="53" t="s">
        <v>73</v>
      </c>
      <c r="D89" s="63"/>
      <c r="E89" s="63">
        <v>43.2</v>
      </c>
      <c r="F89" s="66">
        <v>43.2</v>
      </c>
    </row>
    <row r="90" spans="1:6" ht="33.75" customHeight="1">
      <c r="A90" s="112"/>
      <c r="B90" s="115"/>
      <c r="C90" s="53"/>
      <c r="D90" s="65"/>
      <c r="E90" s="67"/>
      <c r="F90" s="67"/>
    </row>
    <row r="91" spans="1:6" ht="15">
      <c r="A91" s="25"/>
      <c r="B91" s="25" t="s">
        <v>12</v>
      </c>
      <c r="C91" s="34"/>
      <c r="D91" s="41"/>
      <c r="E91" s="41">
        <f>SUM(E88:E90)</f>
        <v>0</v>
      </c>
      <c r="F91" s="41">
        <f>SUM(F88:F90)</f>
        <v>0</v>
      </c>
    </row>
    <row r="92" spans="1:6" ht="15">
      <c r="A92" s="110" t="s">
        <v>80</v>
      </c>
      <c r="B92" s="113" t="s">
        <v>140</v>
      </c>
      <c r="C92" s="53" t="s">
        <v>20</v>
      </c>
      <c r="D92" s="63"/>
      <c r="E92" s="63">
        <v>-5.4</v>
      </c>
      <c r="F92" s="66">
        <v>-5.4</v>
      </c>
    </row>
    <row r="93" spans="1:6" ht="15">
      <c r="A93" s="111"/>
      <c r="B93" s="114"/>
      <c r="C93" s="53" t="s">
        <v>72</v>
      </c>
      <c r="D93" s="63"/>
      <c r="E93" s="63">
        <v>5.4</v>
      </c>
      <c r="F93" s="66">
        <v>5.4</v>
      </c>
    </row>
    <row r="94" spans="1:6" ht="42" customHeight="1">
      <c r="A94" s="112"/>
      <c r="B94" s="115"/>
      <c r="C94" s="53"/>
      <c r="D94" s="65"/>
      <c r="E94" s="67"/>
      <c r="F94" s="67"/>
    </row>
    <row r="95" spans="1:6" ht="15">
      <c r="A95" s="25"/>
      <c r="B95" s="25" t="s">
        <v>12</v>
      </c>
      <c r="C95" s="34"/>
      <c r="D95" s="41"/>
      <c r="E95" s="41">
        <f>SUM(E92:E94)</f>
        <v>0</v>
      </c>
      <c r="F95" s="41">
        <f>SUM(F92:F94)</f>
        <v>0</v>
      </c>
    </row>
    <row r="96" spans="1:6" ht="15">
      <c r="A96" s="110" t="s">
        <v>81</v>
      </c>
      <c r="B96" s="113" t="s">
        <v>89</v>
      </c>
      <c r="C96" s="53" t="s">
        <v>90</v>
      </c>
      <c r="D96" s="63"/>
      <c r="E96" s="63">
        <f>-29.7+63.751</f>
        <v>34.051</v>
      </c>
      <c r="F96" s="63">
        <f>-29.7+63.751</f>
        <v>34.051</v>
      </c>
    </row>
    <row r="97" spans="1:6" ht="63" customHeight="1">
      <c r="A97" s="111"/>
      <c r="B97" s="114"/>
      <c r="C97" s="53" t="s">
        <v>91</v>
      </c>
      <c r="D97" s="63"/>
      <c r="E97" s="63">
        <f>-534.051+500</f>
        <v>-34.051000000000045</v>
      </c>
      <c r="F97" s="63">
        <f>-534.051+500</f>
        <v>-34.051000000000045</v>
      </c>
    </row>
    <row r="98" spans="1:6" ht="15">
      <c r="A98" s="25"/>
      <c r="B98" s="25" t="s">
        <v>12</v>
      </c>
      <c r="C98" s="34"/>
      <c r="D98" s="41"/>
      <c r="E98" s="41">
        <f>SUM(E96:E97)</f>
        <v>0</v>
      </c>
      <c r="F98" s="41">
        <f>SUM(F96:F97)</f>
        <v>0</v>
      </c>
    </row>
    <row r="99" spans="1:6" ht="15">
      <c r="A99" s="110" t="s">
        <v>82</v>
      </c>
      <c r="B99" s="113" t="s">
        <v>141</v>
      </c>
      <c r="C99" s="53"/>
      <c r="D99" s="63"/>
      <c r="E99" s="63"/>
      <c r="F99" s="66"/>
    </row>
    <row r="100" spans="1:6" ht="15">
      <c r="A100" s="111"/>
      <c r="B100" s="114"/>
      <c r="C100" s="53" t="s">
        <v>142</v>
      </c>
      <c r="D100" s="63"/>
      <c r="E100" s="63">
        <v>-3</v>
      </c>
      <c r="F100" s="66">
        <v>-3</v>
      </c>
    </row>
    <row r="101" spans="1:6" ht="45" customHeight="1">
      <c r="A101" s="112"/>
      <c r="B101" s="115"/>
      <c r="C101" s="53" t="s">
        <v>56</v>
      </c>
      <c r="D101" s="65"/>
      <c r="E101" s="88">
        <v>3</v>
      </c>
      <c r="F101" s="88">
        <v>3</v>
      </c>
    </row>
    <row r="102" spans="1:6" ht="15">
      <c r="A102" s="25"/>
      <c r="B102" s="25" t="s">
        <v>12</v>
      </c>
      <c r="C102" s="34"/>
      <c r="D102" s="41"/>
      <c r="E102" s="41">
        <f>SUM(E100:E101)</f>
        <v>0</v>
      </c>
      <c r="F102" s="41">
        <f>SUM(F100:F101)</f>
        <v>0</v>
      </c>
    </row>
    <row r="103" spans="1:6" ht="15">
      <c r="A103" s="25"/>
      <c r="B103" s="25"/>
      <c r="C103" s="34"/>
      <c r="D103" s="41"/>
      <c r="E103" s="41"/>
      <c r="F103" s="41"/>
    </row>
    <row r="104" spans="1:6" ht="15">
      <c r="A104" s="110" t="s">
        <v>83</v>
      </c>
      <c r="B104" s="113" t="s">
        <v>129</v>
      </c>
      <c r="C104" s="53" t="s">
        <v>134</v>
      </c>
      <c r="D104" s="63"/>
      <c r="E104" s="63">
        <v>-1975.38</v>
      </c>
      <c r="F104" s="66">
        <v>-1975.38</v>
      </c>
    </row>
    <row r="105" spans="1:6" ht="15">
      <c r="A105" s="111"/>
      <c r="B105" s="114"/>
      <c r="C105" s="53" t="s">
        <v>131</v>
      </c>
      <c r="D105" s="63"/>
      <c r="E105" s="63">
        <v>1975.38</v>
      </c>
      <c r="F105" s="66">
        <v>1975.38</v>
      </c>
    </row>
    <row r="106" spans="1:6" ht="34.5" customHeight="1">
      <c r="A106" s="112"/>
      <c r="B106" s="115"/>
      <c r="C106" s="53"/>
      <c r="D106" s="65"/>
      <c r="E106" s="67"/>
      <c r="F106" s="67"/>
    </row>
    <row r="107" spans="1:6" ht="15">
      <c r="A107" s="25"/>
      <c r="B107" s="25" t="s">
        <v>12</v>
      </c>
      <c r="C107" s="34"/>
      <c r="D107" s="41"/>
      <c r="E107" s="41">
        <f>SUM(E104:E106)</f>
        <v>0</v>
      </c>
      <c r="F107" s="41">
        <f>SUM(F104:F106)</f>
        <v>0</v>
      </c>
    </row>
  </sheetData>
  <sheetProtection/>
  <mergeCells count="46">
    <mergeCell ref="A71:A73"/>
    <mergeCell ref="B71:B73"/>
    <mergeCell ref="B30:B31"/>
    <mergeCell ref="A7:A8"/>
    <mergeCell ref="B7:B8"/>
    <mergeCell ref="A30:A31"/>
    <mergeCell ref="A61:A69"/>
    <mergeCell ref="B61:B69"/>
    <mergeCell ref="A33:A41"/>
    <mergeCell ref="B33:B41"/>
    <mergeCell ref="A1:F1"/>
    <mergeCell ref="C2:C3"/>
    <mergeCell ref="A19:A21"/>
    <mergeCell ref="B19:B21"/>
    <mergeCell ref="B57:B59"/>
    <mergeCell ref="A57:A59"/>
    <mergeCell ref="A43:A45"/>
    <mergeCell ref="B43:B45"/>
    <mergeCell ref="A48:A56"/>
    <mergeCell ref="B48:B55"/>
    <mergeCell ref="B2:B3"/>
    <mergeCell ref="A2:A3"/>
    <mergeCell ref="B4:B5"/>
    <mergeCell ref="A4:A5"/>
    <mergeCell ref="A14:A17"/>
    <mergeCell ref="A23:A28"/>
    <mergeCell ref="B23:B28"/>
    <mergeCell ref="A10:A12"/>
    <mergeCell ref="B10:B12"/>
    <mergeCell ref="B14:B17"/>
    <mergeCell ref="A75:A77"/>
    <mergeCell ref="B75:B77"/>
    <mergeCell ref="A79:A81"/>
    <mergeCell ref="B79:B81"/>
    <mergeCell ref="A83:A85"/>
    <mergeCell ref="B83:B85"/>
    <mergeCell ref="A99:A101"/>
    <mergeCell ref="B99:B101"/>
    <mergeCell ref="A104:A106"/>
    <mergeCell ref="B104:B106"/>
    <mergeCell ref="A88:A90"/>
    <mergeCell ref="B88:B90"/>
    <mergeCell ref="A92:A94"/>
    <mergeCell ref="B92:B94"/>
    <mergeCell ref="A96:A97"/>
    <mergeCell ref="B96:B97"/>
  </mergeCells>
  <printOptions/>
  <pageMargins left="0.2362204724409449" right="0.2362204724409449" top="0.5118110236220472" bottom="0.4330708661417323" header="0.31496062992125984" footer="0.31496062992125984"/>
  <pageSetup fitToHeight="4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2019-02-18T14:22:01Z</cp:lastPrinted>
  <dcterms:created xsi:type="dcterms:W3CDTF">2016-02-24T09:02:42Z</dcterms:created>
  <dcterms:modified xsi:type="dcterms:W3CDTF">2019-02-18T14:22:30Z</dcterms:modified>
  <cp:category/>
  <cp:version/>
  <cp:contentType/>
  <cp:contentStatus/>
</cp:coreProperties>
</file>